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modares\Desktop\"/>
    </mc:Choice>
  </mc:AlternateContent>
  <bookViews>
    <workbookView xWindow="-120" yWindow="-120" windowWidth="15600" windowHeight="11010" tabRatio="884" firstSheet="2" activeTab="2"/>
  </bookViews>
  <sheets>
    <sheet name="کل99" sheetId="133" state="hidden" r:id="rId1"/>
    <sheet name="استان" sheetId="130" state="hidden" r:id="rId2"/>
    <sheet name="استان -" sheetId="134" r:id="rId3"/>
    <sheet name="آران و بیدگل" sheetId="90" r:id="rId4"/>
    <sheet name="اردستان" sheetId="91" r:id="rId5"/>
    <sheet name="اصفهان" sheetId="92" r:id="rId6"/>
    <sheet name="برخوار" sheetId="93" r:id="rId7"/>
    <sheet name="بوئین و میاندشت" sheetId="94" r:id="rId8"/>
    <sheet name="تیران و کرون" sheetId="95" r:id="rId9"/>
    <sheet name="چادگان" sheetId="101" r:id="rId10"/>
    <sheet name="خمینی شهر" sheetId="103" r:id="rId11"/>
    <sheet name="خوانسار" sheetId="108" r:id="rId12"/>
    <sheet name="خور وبیابانک" sheetId="109" r:id="rId13"/>
    <sheet name="دهاقان" sheetId="110" r:id="rId14"/>
    <sheet name="سمیرم" sheetId="111" r:id="rId15"/>
    <sheet name="شاهین شهر و میمه" sheetId="104" r:id="rId16"/>
    <sheet name="شهرضا" sheetId="107" r:id="rId17"/>
    <sheet name="فریدن" sheetId="105" r:id="rId18"/>
    <sheet name="فریدونشهر" sheetId="106" r:id="rId19"/>
    <sheet name="فلاورجان" sheetId="102" r:id="rId20"/>
    <sheet name="کاشان" sheetId="97" r:id="rId21"/>
    <sheet name="گلپایگان" sheetId="117" r:id="rId22"/>
    <sheet name=" لنجان" sheetId="124" r:id="rId23"/>
    <sheet name="مبارکه" sheetId="123" r:id="rId24"/>
    <sheet name="نائین" sheetId="125" r:id="rId25"/>
    <sheet name=" نجف آباد" sheetId="122" r:id="rId26"/>
    <sheet name=" نطنز" sheetId="121" r:id="rId27"/>
  </sheets>
  <definedNames>
    <definedName name="_xlnm._FilterDatabase" localSheetId="0" hidden="1">کل99!$A$4:$Z$1252</definedName>
  </definedNames>
  <calcPr calcId="152511"/>
</workbook>
</file>

<file path=xl/calcChain.xml><?xml version="1.0" encoding="utf-8"?>
<calcChain xmlns="http://schemas.openxmlformats.org/spreadsheetml/2006/main">
  <c r="O17" i="130" l="1"/>
  <c r="N22" i="130"/>
  <c r="N23" i="130"/>
  <c r="N24" i="130"/>
  <c r="N25" i="130"/>
  <c r="N26" i="130"/>
  <c r="N27" i="130"/>
  <c r="N28" i="130"/>
  <c r="N29" i="130"/>
  <c r="N30" i="130"/>
  <c r="N31" i="130"/>
  <c r="N32" i="130"/>
  <c r="N33" i="130"/>
  <c r="N34" i="130"/>
  <c r="N35" i="130"/>
  <c r="N36" i="130"/>
  <c r="N38" i="130"/>
  <c r="N41" i="130"/>
  <c r="N42" i="130"/>
  <c r="N45" i="130"/>
  <c r="N46" i="130"/>
  <c r="N47" i="130"/>
  <c r="N48" i="130"/>
  <c r="N49" i="130"/>
  <c r="N50" i="130"/>
  <c r="N5" i="130"/>
  <c r="N6" i="130"/>
  <c r="N7" i="130"/>
  <c r="N8" i="130"/>
  <c r="N9" i="130"/>
  <c r="N10" i="130"/>
  <c r="N12" i="130"/>
  <c r="N13" i="130"/>
  <c r="N14" i="130"/>
  <c r="N17" i="130"/>
  <c r="N18" i="130"/>
  <c r="N19" i="130"/>
  <c r="N20" i="130"/>
  <c r="N21" i="130"/>
  <c r="N4" i="130"/>
  <c r="L6" i="133"/>
  <c r="M6" i="133"/>
  <c r="L7" i="133"/>
  <c r="M7" i="133"/>
  <c r="L10" i="133"/>
  <c r="M10" i="133"/>
  <c r="L11" i="133"/>
  <c r="M11" i="133"/>
  <c r="L12" i="133"/>
  <c r="M12" i="133"/>
  <c r="L13" i="133"/>
  <c r="M13" i="133"/>
  <c r="L14" i="133"/>
  <c r="M14" i="133"/>
  <c r="L15" i="133"/>
  <c r="M15" i="133"/>
  <c r="L16" i="133"/>
  <c r="M16" i="133"/>
  <c r="L18" i="133"/>
  <c r="M18" i="133"/>
  <c r="L19" i="133"/>
  <c r="M19" i="133"/>
  <c r="L21" i="133"/>
  <c r="M21" i="133"/>
  <c r="N21" i="133"/>
  <c r="L22" i="133"/>
  <c r="M22" i="133"/>
  <c r="N22" i="133"/>
  <c r="L23" i="133"/>
  <c r="M23" i="133"/>
  <c r="N23" i="133"/>
  <c r="L24" i="133"/>
  <c r="M24" i="133"/>
  <c r="N24" i="133"/>
  <c r="L25" i="133"/>
  <c r="M25" i="133"/>
  <c r="N25" i="133"/>
  <c r="L26" i="133"/>
  <c r="M26" i="133"/>
  <c r="N26" i="133"/>
  <c r="L27" i="133"/>
  <c r="M27" i="133"/>
  <c r="N27" i="133"/>
  <c r="L28" i="133"/>
  <c r="M28" i="133"/>
  <c r="N28" i="133"/>
  <c r="L29" i="133"/>
  <c r="M29" i="133"/>
  <c r="N29" i="133"/>
  <c r="L30" i="133"/>
  <c r="M30" i="133"/>
  <c r="N30" i="133"/>
  <c r="L31" i="133"/>
  <c r="M31" i="133"/>
  <c r="N31" i="133"/>
  <c r="L32" i="133"/>
  <c r="M32" i="133"/>
  <c r="N32" i="133"/>
  <c r="L33" i="133"/>
  <c r="M33" i="133"/>
  <c r="N33" i="133"/>
  <c r="L34" i="133"/>
  <c r="M34" i="133"/>
  <c r="N34" i="133"/>
  <c r="L35" i="133"/>
  <c r="M35" i="133"/>
  <c r="N35" i="133"/>
  <c r="L36" i="133"/>
  <c r="M36" i="133"/>
  <c r="N36" i="133"/>
  <c r="L37" i="133"/>
  <c r="M37" i="133"/>
  <c r="N37" i="133"/>
  <c r="L38" i="133"/>
  <c r="M38" i="133"/>
  <c r="N38" i="133"/>
  <c r="L39" i="133"/>
  <c r="M39" i="133"/>
  <c r="N39" i="133"/>
  <c r="L40" i="133"/>
  <c r="M40" i="133"/>
  <c r="N40" i="133"/>
  <c r="L41" i="133"/>
  <c r="M41" i="133"/>
  <c r="N41" i="133"/>
  <c r="L42" i="133"/>
  <c r="M42" i="133"/>
  <c r="N42" i="133"/>
  <c r="L43" i="133"/>
  <c r="M43" i="133"/>
  <c r="N43" i="133"/>
  <c r="L44" i="133"/>
  <c r="M44" i="133"/>
  <c r="N44" i="133"/>
  <c r="L45" i="133"/>
  <c r="M45" i="133"/>
  <c r="N45" i="133"/>
  <c r="L46" i="133"/>
  <c r="M46" i="133"/>
  <c r="N46" i="133"/>
  <c r="L47" i="133"/>
  <c r="M47" i="133"/>
  <c r="N47" i="133"/>
  <c r="L48" i="133"/>
  <c r="M48" i="133"/>
  <c r="N48" i="133"/>
  <c r="L49" i="133"/>
  <c r="M49" i="133"/>
  <c r="N49" i="133"/>
  <c r="L50" i="133"/>
  <c r="M50" i="133"/>
  <c r="N50" i="133"/>
  <c r="L51" i="133"/>
  <c r="M51" i="133"/>
  <c r="P51" i="133" s="1"/>
  <c r="N51" i="133"/>
  <c r="L52" i="133"/>
  <c r="M52" i="133"/>
  <c r="N52" i="133"/>
  <c r="L5" i="133"/>
  <c r="M5" i="133"/>
  <c r="K21" i="133"/>
  <c r="K22" i="133"/>
  <c r="K23" i="133"/>
  <c r="K24" i="133"/>
  <c r="K25" i="133"/>
  <c r="K26" i="133"/>
  <c r="K27" i="133"/>
  <c r="K28" i="133"/>
  <c r="K29" i="133"/>
  <c r="K30" i="133"/>
  <c r="K31" i="133"/>
  <c r="K32" i="133"/>
  <c r="K33" i="133"/>
  <c r="K34" i="133"/>
  <c r="K35" i="133"/>
  <c r="K36" i="133"/>
  <c r="K37" i="133"/>
  <c r="K38" i="133"/>
  <c r="K39" i="133"/>
  <c r="K40" i="133"/>
  <c r="K41" i="133"/>
  <c r="K42" i="133"/>
  <c r="K43" i="133"/>
  <c r="K44" i="133"/>
  <c r="K45" i="133"/>
  <c r="K46" i="133"/>
  <c r="K47" i="133"/>
  <c r="K48" i="133"/>
  <c r="K49" i="133"/>
  <c r="K50" i="133"/>
  <c r="K51" i="133"/>
  <c r="K52" i="133"/>
  <c r="H6" i="133"/>
  <c r="I6" i="133"/>
  <c r="H7" i="133"/>
  <c r="I7" i="133"/>
  <c r="H10" i="133"/>
  <c r="I10" i="133"/>
  <c r="H11" i="133"/>
  <c r="I11" i="133"/>
  <c r="H12" i="133"/>
  <c r="I12" i="133"/>
  <c r="H13" i="133"/>
  <c r="I13" i="133"/>
  <c r="H14" i="133"/>
  <c r="I14" i="133"/>
  <c r="H15" i="133"/>
  <c r="I15" i="133"/>
  <c r="H16" i="133"/>
  <c r="I16" i="133"/>
  <c r="H18" i="133"/>
  <c r="I18" i="133"/>
  <c r="H19" i="133"/>
  <c r="I19" i="133"/>
  <c r="G21" i="133"/>
  <c r="H21" i="133"/>
  <c r="I21" i="133"/>
  <c r="J21" i="133"/>
  <c r="G22" i="133"/>
  <c r="H22" i="133"/>
  <c r="I22" i="133"/>
  <c r="J22" i="133"/>
  <c r="G23" i="133"/>
  <c r="H23" i="133"/>
  <c r="I23" i="133"/>
  <c r="J23" i="133"/>
  <c r="G24" i="133"/>
  <c r="H24" i="133"/>
  <c r="I24" i="133"/>
  <c r="J24" i="133"/>
  <c r="G25" i="133"/>
  <c r="H25" i="133"/>
  <c r="I25" i="133"/>
  <c r="J25" i="133"/>
  <c r="G26" i="133"/>
  <c r="H26" i="133"/>
  <c r="I26" i="133"/>
  <c r="J26" i="133"/>
  <c r="G27" i="133"/>
  <c r="H27" i="133"/>
  <c r="I27" i="133"/>
  <c r="J27" i="133"/>
  <c r="G28" i="133"/>
  <c r="H28" i="133"/>
  <c r="I28" i="133"/>
  <c r="J28" i="133"/>
  <c r="G29" i="133"/>
  <c r="H29" i="133"/>
  <c r="I29" i="133"/>
  <c r="J29" i="133"/>
  <c r="G30" i="133"/>
  <c r="H30" i="133"/>
  <c r="I30" i="133"/>
  <c r="J30" i="133"/>
  <c r="G31" i="133"/>
  <c r="H31" i="133"/>
  <c r="I31" i="133"/>
  <c r="J31" i="133"/>
  <c r="G32" i="133"/>
  <c r="H32" i="133"/>
  <c r="I32" i="133"/>
  <c r="J32" i="133"/>
  <c r="G33" i="133"/>
  <c r="H33" i="133"/>
  <c r="I33" i="133"/>
  <c r="J33" i="133"/>
  <c r="G34" i="133"/>
  <c r="H34" i="133"/>
  <c r="I34" i="133"/>
  <c r="J34" i="133"/>
  <c r="G35" i="133"/>
  <c r="H35" i="133"/>
  <c r="I35" i="133"/>
  <c r="J35" i="133"/>
  <c r="G36" i="133"/>
  <c r="H36" i="133"/>
  <c r="I36" i="133"/>
  <c r="J36" i="133"/>
  <c r="G37" i="133"/>
  <c r="H37" i="133"/>
  <c r="I37" i="133"/>
  <c r="J37" i="133"/>
  <c r="G38" i="133"/>
  <c r="H38" i="133"/>
  <c r="I38" i="133"/>
  <c r="J38" i="133"/>
  <c r="G39" i="133"/>
  <c r="H39" i="133"/>
  <c r="I39" i="133"/>
  <c r="J39" i="133"/>
  <c r="G40" i="133"/>
  <c r="H40" i="133"/>
  <c r="I40" i="133"/>
  <c r="J40" i="133"/>
  <c r="G41" i="133"/>
  <c r="H41" i="133"/>
  <c r="I41" i="133"/>
  <c r="J41" i="133"/>
  <c r="G42" i="133"/>
  <c r="H42" i="133"/>
  <c r="I42" i="133"/>
  <c r="J42" i="133"/>
  <c r="G43" i="133"/>
  <c r="H43" i="133"/>
  <c r="I43" i="133"/>
  <c r="J43" i="133"/>
  <c r="G44" i="133"/>
  <c r="H44" i="133"/>
  <c r="I44" i="133"/>
  <c r="J44" i="133"/>
  <c r="G45" i="133"/>
  <c r="H45" i="133"/>
  <c r="I45" i="133"/>
  <c r="J45" i="133"/>
  <c r="G46" i="133"/>
  <c r="H46" i="133"/>
  <c r="I46" i="133"/>
  <c r="J46" i="133"/>
  <c r="G47" i="133"/>
  <c r="H47" i="133"/>
  <c r="I47" i="133"/>
  <c r="J47" i="133"/>
  <c r="G48" i="133"/>
  <c r="H48" i="133"/>
  <c r="I48" i="133"/>
  <c r="J48" i="133"/>
  <c r="G49" i="133"/>
  <c r="H49" i="133"/>
  <c r="I49" i="133"/>
  <c r="J49" i="133"/>
  <c r="G50" i="133"/>
  <c r="H50" i="133"/>
  <c r="I50" i="133"/>
  <c r="J50" i="133"/>
  <c r="G51" i="133"/>
  <c r="H51" i="133"/>
  <c r="I51" i="133"/>
  <c r="J51" i="133"/>
  <c r="G52" i="133"/>
  <c r="H52" i="133"/>
  <c r="I52" i="133"/>
  <c r="J52" i="133"/>
  <c r="H5" i="133"/>
  <c r="I5" i="133"/>
  <c r="F6" i="133"/>
  <c r="F7" i="133"/>
  <c r="F10" i="133"/>
  <c r="F11" i="133"/>
  <c r="F12" i="133"/>
  <c r="F13" i="133"/>
  <c r="F14" i="133"/>
  <c r="F15" i="133"/>
  <c r="F16" i="133"/>
  <c r="F18" i="133"/>
  <c r="F19" i="133"/>
  <c r="F21" i="133"/>
  <c r="F22" i="133"/>
  <c r="F23" i="133"/>
  <c r="F24" i="133"/>
  <c r="F25" i="133"/>
  <c r="F26" i="133"/>
  <c r="F27" i="133"/>
  <c r="F28" i="133"/>
  <c r="F29" i="133"/>
  <c r="F30" i="133"/>
  <c r="F31" i="133"/>
  <c r="F32" i="133"/>
  <c r="F33" i="133"/>
  <c r="F34" i="133"/>
  <c r="F35" i="133"/>
  <c r="F36" i="133"/>
  <c r="F37" i="133"/>
  <c r="F38" i="133"/>
  <c r="F39" i="133"/>
  <c r="F40" i="133"/>
  <c r="F41" i="133"/>
  <c r="F42" i="133"/>
  <c r="F43" i="133"/>
  <c r="F44" i="133"/>
  <c r="F45" i="133"/>
  <c r="F46" i="133"/>
  <c r="F47" i="133"/>
  <c r="F48" i="133"/>
  <c r="F49" i="133"/>
  <c r="F50" i="133"/>
  <c r="F51" i="133"/>
  <c r="F52" i="133"/>
  <c r="F5" i="133"/>
  <c r="E6" i="133"/>
  <c r="E7" i="133"/>
  <c r="E10" i="133"/>
  <c r="E11" i="133"/>
  <c r="E12" i="133"/>
  <c r="E13" i="133"/>
  <c r="E14" i="133"/>
  <c r="E15" i="133"/>
  <c r="E16" i="133"/>
  <c r="E19" i="133"/>
  <c r="E21" i="133"/>
  <c r="E22" i="133"/>
  <c r="E23" i="133"/>
  <c r="E24" i="133"/>
  <c r="E25" i="133"/>
  <c r="E26" i="133"/>
  <c r="E27" i="133"/>
  <c r="E28" i="133"/>
  <c r="E29" i="133"/>
  <c r="E30" i="133"/>
  <c r="E31" i="133"/>
  <c r="E32" i="133"/>
  <c r="E33" i="133"/>
  <c r="E34" i="133"/>
  <c r="E35" i="133"/>
  <c r="E36" i="133"/>
  <c r="E37" i="133"/>
  <c r="E38" i="133"/>
  <c r="E39" i="133"/>
  <c r="E40" i="133"/>
  <c r="E41" i="133"/>
  <c r="E42" i="133"/>
  <c r="E43" i="133"/>
  <c r="E44" i="133"/>
  <c r="E45" i="133"/>
  <c r="E46" i="133"/>
  <c r="E47" i="133"/>
  <c r="E48" i="133"/>
  <c r="E49" i="133"/>
  <c r="E50" i="133"/>
  <c r="E51" i="133"/>
  <c r="E52" i="133"/>
  <c r="E5" i="133"/>
  <c r="F4" i="123"/>
  <c r="I4" i="123"/>
  <c r="J4" i="123" s="1"/>
  <c r="M4" i="123"/>
  <c r="M7" i="123" s="1"/>
  <c r="N4" i="123"/>
  <c r="F5" i="123"/>
  <c r="I5" i="123"/>
  <c r="J5" i="123"/>
  <c r="M5" i="123"/>
  <c r="N5" i="123"/>
  <c r="F6" i="123"/>
  <c r="I6" i="123"/>
  <c r="J6" i="123" s="1"/>
  <c r="M6" i="123"/>
  <c r="N6" i="123"/>
  <c r="D7" i="123"/>
  <c r="E7" i="123"/>
  <c r="F7" i="123"/>
  <c r="G7" i="123"/>
  <c r="H7" i="123"/>
  <c r="K7" i="123"/>
  <c r="L7" i="123"/>
  <c r="N7" i="123"/>
  <c r="F8" i="123"/>
  <c r="I8" i="123"/>
  <c r="J8" i="123" s="1"/>
  <c r="M8" i="123"/>
  <c r="M16" i="123" s="1"/>
  <c r="N8" i="123"/>
  <c r="F9" i="123"/>
  <c r="I9" i="123"/>
  <c r="J9" i="123"/>
  <c r="M9" i="123"/>
  <c r="N9" i="123"/>
  <c r="F10" i="123"/>
  <c r="I10" i="123"/>
  <c r="J10" i="123" s="1"/>
  <c r="M10" i="123"/>
  <c r="N10" i="123"/>
  <c r="F11" i="123"/>
  <c r="I11" i="123"/>
  <c r="J11" i="123"/>
  <c r="M11" i="123"/>
  <c r="N11" i="123"/>
  <c r="F12" i="123"/>
  <c r="I12" i="123"/>
  <c r="J12" i="123" s="1"/>
  <c r="M12" i="123"/>
  <c r="N12" i="123"/>
  <c r="F13" i="123"/>
  <c r="I13" i="123"/>
  <c r="J13" i="123"/>
  <c r="M13" i="123"/>
  <c r="F14" i="123"/>
  <c r="I14" i="123"/>
  <c r="J14" i="123"/>
  <c r="M14" i="123"/>
  <c r="N14" i="123"/>
  <c r="F15" i="123"/>
  <c r="I15" i="123"/>
  <c r="J15" i="123" s="1"/>
  <c r="M15" i="123"/>
  <c r="N15" i="123"/>
  <c r="D16" i="123"/>
  <c r="E16" i="123"/>
  <c r="F16" i="123"/>
  <c r="G16" i="123"/>
  <c r="H16" i="123"/>
  <c r="K16" i="123"/>
  <c r="L16" i="123"/>
  <c r="N16" i="123"/>
  <c r="F17" i="123"/>
  <c r="I17" i="123"/>
  <c r="J17" i="123" s="1"/>
  <c r="J19" i="123" s="1"/>
  <c r="M17" i="123"/>
  <c r="M19" i="123" s="1"/>
  <c r="N17" i="123"/>
  <c r="F18" i="123"/>
  <c r="I18" i="123"/>
  <c r="J18" i="123"/>
  <c r="M18" i="123"/>
  <c r="D19" i="123"/>
  <c r="E19" i="123"/>
  <c r="F19" i="123"/>
  <c r="G19" i="123"/>
  <c r="H19" i="123"/>
  <c r="K19" i="123"/>
  <c r="L19" i="123"/>
  <c r="N19" i="123"/>
  <c r="F20" i="123"/>
  <c r="I20" i="123"/>
  <c r="J20" i="123" s="1"/>
  <c r="M20" i="123"/>
  <c r="M24" i="123" s="1"/>
  <c r="N20" i="123"/>
  <c r="F21" i="123"/>
  <c r="I21" i="123"/>
  <c r="J21" i="123"/>
  <c r="M21" i="123"/>
  <c r="N21" i="123"/>
  <c r="F22" i="123"/>
  <c r="I22" i="123"/>
  <c r="J22" i="123" s="1"/>
  <c r="M22" i="123"/>
  <c r="N22" i="123"/>
  <c r="F23" i="123"/>
  <c r="I23" i="123"/>
  <c r="J23" i="123"/>
  <c r="M23" i="123"/>
  <c r="D24" i="123"/>
  <c r="E24" i="123"/>
  <c r="F24" i="123"/>
  <c r="G24" i="123"/>
  <c r="H24" i="123"/>
  <c r="K24" i="123"/>
  <c r="L24" i="123"/>
  <c r="N24" i="123"/>
  <c r="F25" i="123"/>
  <c r="I25" i="123"/>
  <c r="J25" i="123" s="1"/>
  <c r="J27" i="123" s="1"/>
  <c r="M25" i="123"/>
  <c r="F26" i="123"/>
  <c r="I26" i="123"/>
  <c r="J26" i="123" s="1"/>
  <c r="M26" i="123"/>
  <c r="D27" i="123"/>
  <c r="E27" i="123"/>
  <c r="F27" i="123"/>
  <c r="G27" i="123"/>
  <c r="H27" i="123"/>
  <c r="I27" i="123"/>
  <c r="K27" i="123"/>
  <c r="L27" i="123"/>
  <c r="M27" i="123"/>
  <c r="F28" i="123"/>
  <c r="I28" i="123"/>
  <c r="J28" i="123" s="1"/>
  <c r="M28" i="123"/>
  <c r="F29" i="123"/>
  <c r="I29" i="123"/>
  <c r="J29" i="123" s="1"/>
  <c r="M29" i="123"/>
  <c r="N29" i="123"/>
  <c r="F30" i="123"/>
  <c r="F33" i="123" s="1"/>
  <c r="I30" i="123"/>
  <c r="J30" i="123"/>
  <c r="M30" i="123"/>
  <c r="N30" i="123"/>
  <c r="F31" i="123"/>
  <c r="I31" i="123"/>
  <c r="J31" i="123" s="1"/>
  <c r="M31" i="123"/>
  <c r="N31" i="123"/>
  <c r="F32" i="123"/>
  <c r="I32" i="123"/>
  <c r="J32" i="123"/>
  <c r="M32" i="123"/>
  <c r="N32" i="123"/>
  <c r="D33" i="123"/>
  <c r="E33" i="123"/>
  <c r="G33" i="123"/>
  <c r="H33" i="123"/>
  <c r="I33" i="123"/>
  <c r="K33" i="123"/>
  <c r="N33" i="123" s="1"/>
  <c r="L33" i="123"/>
  <c r="M33" i="123"/>
  <c r="F34" i="123"/>
  <c r="F39" i="123" s="1"/>
  <c r="I34" i="123"/>
  <c r="J34" i="123"/>
  <c r="M34" i="123"/>
  <c r="N34" i="123"/>
  <c r="F35" i="123"/>
  <c r="I35" i="123"/>
  <c r="J35" i="123" s="1"/>
  <c r="M35" i="123"/>
  <c r="N35" i="123"/>
  <c r="F36" i="123"/>
  <c r="I36" i="123"/>
  <c r="J36" i="123"/>
  <c r="M36" i="123"/>
  <c r="N36" i="123"/>
  <c r="F37" i="123"/>
  <c r="I37" i="123"/>
  <c r="J37" i="123" s="1"/>
  <c r="M37" i="123"/>
  <c r="N37" i="123"/>
  <c r="F38" i="123"/>
  <c r="I38" i="123"/>
  <c r="J38" i="123"/>
  <c r="M38" i="123"/>
  <c r="N38" i="123"/>
  <c r="D39" i="123"/>
  <c r="E39" i="123"/>
  <c r="G39" i="123"/>
  <c r="G44" i="123" s="1"/>
  <c r="H39" i="123"/>
  <c r="I39" i="123"/>
  <c r="K39" i="123"/>
  <c r="N39" i="123" s="1"/>
  <c r="L39" i="123"/>
  <c r="M39" i="123"/>
  <c r="F40" i="123"/>
  <c r="I40" i="123"/>
  <c r="J40" i="123"/>
  <c r="M40" i="123"/>
  <c r="I41" i="123"/>
  <c r="J41" i="123" s="1"/>
  <c r="J43" i="123" s="1"/>
  <c r="M41" i="123"/>
  <c r="M43" i="123" s="1"/>
  <c r="M44" i="123" s="1"/>
  <c r="F42" i="123"/>
  <c r="I42" i="123"/>
  <c r="J42" i="123" s="1"/>
  <c r="M42" i="123"/>
  <c r="N42" i="123"/>
  <c r="D43" i="123"/>
  <c r="D44" i="123" s="1"/>
  <c r="D51" i="123" s="1"/>
  <c r="E43" i="123"/>
  <c r="F43" i="123"/>
  <c r="G43" i="123"/>
  <c r="H43" i="123"/>
  <c r="K43" i="123"/>
  <c r="L43" i="123"/>
  <c r="N43" i="123"/>
  <c r="E44" i="123"/>
  <c r="H44" i="123"/>
  <c r="L44" i="123"/>
  <c r="F45" i="123"/>
  <c r="I45" i="123"/>
  <c r="J45" i="123" s="1"/>
  <c r="J50" i="123" s="1"/>
  <c r="M45" i="123"/>
  <c r="N45" i="123"/>
  <c r="F46" i="123"/>
  <c r="F50" i="123" s="1"/>
  <c r="F51" i="123" s="1"/>
  <c r="M46" i="123"/>
  <c r="F47" i="123"/>
  <c r="I47" i="123"/>
  <c r="J47" i="123"/>
  <c r="M47" i="123"/>
  <c r="N47" i="123"/>
  <c r="F48" i="123"/>
  <c r="I48" i="123"/>
  <c r="J48" i="123" s="1"/>
  <c r="M48" i="123"/>
  <c r="N48" i="123"/>
  <c r="F49" i="123"/>
  <c r="I49" i="123"/>
  <c r="J49" i="123"/>
  <c r="M49" i="123"/>
  <c r="N49" i="123"/>
  <c r="D50" i="123"/>
  <c r="E50" i="123"/>
  <c r="E51" i="123" s="1"/>
  <c r="G50" i="123"/>
  <c r="H50" i="123"/>
  <c r="I50" i="123"/>
  <c r="K50" i="123"/>
  <c r="N50" i="123" s="1"/>
  <c r="L50" i="123"/>
  <c r="M50" i="123"/>
  <c r="M51" i="123" s="1"/>
  <c r="H51" i="123"/>
  <c r="L51" i="123"/>
  <c r="P25" i="133" l="1"/>
  <c r="O49" i="133"/>
  <c r="O45" i="133"/>
  <c r="O41" i="133"/>
  <c r="O37" i="133"/>
  <c r="O33" i="133"/>
  <c r="O29" i="133"/>
  <c r="O5" i="133"/>
  <c r="P52" i="133"/>
  <c r="P22" i="133"/>
  <c r="O15" i="133"/>
  <c r="O11" i="133"/>
  <c r="O7" i="133"/>
  <c r="O51" i="133"/>
  <c r="O47" i="133"/>
  <c r="O43" i="133"/>
  <c r="O39" i="133"/>
  <c r="O35" i="133"/>
  <c r="O31" i="133"/>
  <c r="P49" i="133"/>
  <c r="P18" i="133"/>
  <c r="O52" i="133"/>
  <c r="O50" i="133"/>
  <c r="O48" i="133"/>
  <c r="O46" i="133"/>
  <c r="O44" i="133"/>
  <c r="O42" i="133"/>
  <c r="O40" i="133"/>
  <c r="O38" i="133"/>
  <c r="O36" i="133"/>
  <c r="O34" i="133"/>
  <c r="O32" i="133"/>
  <c r="O30" i="133"/>
  <c r="O28" i="133"/>
  <c r="O26" i="133"/>
  <c r="O24" i="133"/>
  <c r="O22" i="133"/>
  <c r="O14" i="133"/>
  <c r="O10" i="133"/>
  <c r="O6" i="133"/>
  <c r="O27" i="133"/>
  <c r="O25" i="133"/>
  <c r="O23" i="133"/>
  <c r="O21" i="133"/>
  <c r="O19" i="133"/>
  <c r="O18" i="133"/>
  <c r="O16" i="133"/>
  <c r="O13" i="133"/>
  <c r="O12" i="133"/>
  <c r="J16" i="123"/>
  <c r="G51" i="123"/>
  <c r="J39" i="123"/>
  <c r="J44" i="123" s="1"/>
  <c r="J51" i="123" s="1"/>
  <c r="J33" i="123"/>
  <c r="J24" i="123"/>
  <c r="J7" i="123"/>
  <c r="K51" i="123"/>
  <c r="K44" i="123"/>
  <c r="N44" i="123" s="1"/>
  <c r="I43" i="123"/>
  <c r="I44" i="123" s="1"/>
  <c r="I51" i="123" s="1"/>
  <c r="I24" i="123"/>
  <c r="I19" i="123"/>
  <c r="I16" i="123"/>
  <c r="I7" i="123"/>
  <c r="N15" i="105" l="1"/>
  <c r="M17" i="111" l="1"/>
  <c r="M48" i="111" l="1"/>
  <c r="K39" i="90"/>
  <c r="N69" i="133" l="1"/>
  <c r="N19" i="133" s="1"/>
  <c r="J69" i="133"/>
  <c r="J19" i="133" s="1"/>
  <c r="G69" i="133"/>
  <c r="N68" i="133"/>
  <c r="N18" i="133" s="1"/>
  <c r="J68" i="133"/>
  <c r="J18" i="133" s="1"/>
  <c r="N66" i="133"/>
  <c r="N16" i="133" s="1"/>
  <c r="J66" i="133"/>
  <c r="G66" i="133"/>
  <c r="G16" i="133" s="1"/>
  <c r="N65" i="133"/>
  <c r="N15" i="133" s="1"/>
  <c r="J65" i="133"/>
  <c r="G65" i="133"/>
  <c r="G15" i="133" s="1"/>
  <c r="N64" i="133"/>
  <c r="J64" i="133"/>
  <c r="G64" i="133"/>
  <c r="N63" i="133"/>
  <c r="J63" i="133"/>
  <c r="G63" i="133"/>
  <c r="N62" i="133"/>
  <c r="J62" i="133"/>
  <c r="G62" i="133"/>
  <c r="N61" i="133"/>
  <c r="J61" i="133"/>
  <c r="G61" i="133"/>
  <c r="N60" i="133"/>
  <c r="J60" i="133"/>
  <c r="G60" i="133"/>
  <c r="M59" i="133"/>
  <c r="L59" i="133"/>
  <c r="I59" i="133"/>
  <c r="H59" i="133"/>
  <c r="F59" i="133"/>
  <c r="E59" i="133"/>
  <c r="N58" i="133"/>
  <c r="J58" i="133"/>
  <c r="G58" i="133"/>
  <c r="N57" i="133"/>
  <c r="J57" i="133"/>
  <c r="G57" i="133"/>
  <c r="N56" i="133"/>
  <c r="J56" i="133"/>
  <c r="G56" i="133"/>
  <c r="N55" i="133"/>
  <c r="J55" i="133"/>
  <c r="G55" i="133"/>
  <c r="K55" i="133" l="1"/>
  <c r="K57" i="133"/>
  <c r="G59" i="133"/>
  <c r="F9" i="133"/>
  <c r="I67" i="133"/>
  <c r="I9" i="133"/>
  <c r="M67" i="133"/>
  <c r="M9" i="133"/>
  <c r="K60" i="133"/>
  <c r="K62" i="133"/>
  <c r="K64" i="133"/>
  <c r="K66" i="133"/>
  <c r="K16" i="133" s="1"/>
  <c r="J16" i="133"/>
  <c r="K69" i="133"/>
  <c r="K19" i="133" s="1"/>
  <c r="G19" i="133"/>
  <c r="K56" i="133"/>
  <c r="K58" i="133"/>
  <c r="E67" i="133"/>
  <c r="E9" i="133"/>
  <c r="H67" i="133"/>
  <c r="H9" i="133"/>
  <c r="N59" i="133"/>
  <c r="L9" i="133"/>
  <c r="O9" i="133" s="1"/>
  <c r="K61" i="133"/>
  <c r="K63" i="133"/>
  <c r="K65" i="133"/>
  <c r="K15" i="133" s="1"/>
  <c r="J15" i="133"/>
  <c r="J59" i="133"/>
  <c r="L67" i="133"/>
  <c r="F67" i="133"/>
  <c r="F70" i="133" l="1"/>
  <c r="F20" i="133" s="1"/>
  <c r="F17" i="133"/>
  <c r="L70" i="133"/>
  <c r="L20" i="133" s="1"/>
  <c r="L17" i="133"/>
  <c r="N67" i="133"/>
  <c r="H70" i="133"/>
  <c r="H20" i="133" s="1"/>
  <c r="H17" i="133"/>
  <c r="E68" i="133"/>
  <c r="E17" i="133"/>
  <c r="M70" i="133"/>
  <c r="M20" i="133" s="1"/>
  <c r="M17" i="133"/>
  <c r="I70" i="133"/>
  <c r="I20" i="133" s="1"/>
  <c r="I17" i="133"/>
  <c r="G67" i="133"/>
  <c r="K59" i="133"/>
  <c r="J67" i="133"/>
  <c r="N1110" i="133"/>
  <c r="J1110" i="133"/>
  <c r="G1110" i="133"/>
  <c r="N1109" i="133"/>
  <c r="J1109" i="133"/>
  <c r="G1109" i="133"/>
  <c r="M1108" i="133"/>
  <c r="L1108" i="133"/>
  <c r="I1108" i="133"/>
  <c r="H1108" i="133"/>
  <c r="F1108" i="133"/>
  <c r="E1108" i="133"/>
  <c r="N1107" i="133"/>
  <c r="J1107" i="133"/>
  <c r="K1107" i="133" s="1"/>
  <c r="G1107" i="133"/>
  <c r="N1106" i="133"/>
  <c r="N1108" i="133" s="1"/>
  <c r="J1106" i="133"/>
  <c r="G1106" i="133"/>
  <c r="N1105" i="133"/>
  <c r="J1105" i="133"/>
  <c r="K1105" i="133" s="1"/>
  <c r="G1105" i="133"/>
  <c r="N514" i="133"/>
  <c r="N14" i="133" s="1"/>
  <c r="J514" i="133"/>
  <c r="G514" i="133"/>
  <c r="G14" i="133" s="1"/>
  <c r="N513" i="133"/>
  <c r="N13" i="133" s="1"/>
  <c r="J513" i="133"/>
  <c r="G513" i="133"/>
  <c r="G13" i="133" s="1"/>
  <c r="N512" i="133"/>
  <c r="N12" i="133" s="1"/>
  <c r="J512" i="133"/>
  <c r="G512" i="133"/>
  <c r="G12" i="133" s="1"/>
  <c r="N511" i="133"/>
  <c r="N11" i="133" s="1"/>
  <c r="J511" i="133"/>
  <c r="G511" i="133"/>
  <c r="G11" i="133" s="1"/>
  <c r="N510" i="133"/>
  <c r="N10" i="133" s="1"/>
  <c r="J510" i="133"/>
  <c r="G510" i="133"/>
  <c r="G10" i="133" s="1"/>
  <c r="N509" i="133"/>
  <c r="J509" i="133"/>
  <c r="J9" i="133" s="1"/>
  <c r="G509" i="133"/>
  <c r="M508" i="133"/>
  <c r="M8" i="133" s="1"/>
  <c r="L508" i="133"/>
  <c r="I508" i="133"/>
  <c r="I8" i="133" s="1"/>
  <c r="H508" i="133"/>
  <c r="F508" i="133"/>
  <c r="F8" i="133" s="1"/>
  <c r="E508" i="133"/>
  <c r="N507" i="133"/>
  <c r="N7" i="133" s="1"/>
  <c r="J507" i="133"/>
  <c r="G507" i="133"/>
  <c r="G7" i="133" s="1"/>
  <c r="N506" i="133"/>
  <c r="J506" i="133"/>
  <c r="G506" i="133"/>
  <c r="N505" i="133"/>
  <c r="N5" i="133" s="1"/>
  <c r="J505" i="133"/>
  <c r="G505" i="133"/>
  <c r="N9" i="133" l="1"/>
  <c r="P20" i="133"/>
  <c r="G9" i="133"/>
  <c r="K511" i="133"/>
  <c r="K11" i="133" s="1"/>
  <c r="J11" i="133"/>
  <c r="K513" i="133"/>
  <c r="K13" i="133" s="1"/>
  <c r="J13" i="133"/>
  <c r="K67" i="133"/>
  <c r="G17" i="133"/>
  <c r="K505" i="133"/>
  <c r="J5" i="133"/>
  <c r="G6" i="133"/>
  <c r="N6" i="133"/>
  <c r="K507" i="133"/>
  <c r="K7" i="133" s="1"/>
  <c r="J7" i="133"/>
  <c r="E8" i="133"/>
  <c r="H8" i="133"/>
  <c r="L8" i="133"/>
  <c r="O8" i="133" s="1"/>
  <c r="K510" i="133"/>
  <c r="J10" i="133"/>
  <c r="K512" i="133"/>
  <c r="K12" i="133" s="1"/>
  <c r="J12" i="133"/>
  <c r="K514" i="133"/>
  <c r="K14" i="133" s="1"/>
  <c r="J14" i="133"/>
  <c r="G1108" i="133"/>
  <c r="K1106" i="133"/>
  <c r="K1108" i="133" s="1"/>
  <c r="K1110" i="133"/>
  <c r="J70" i="133"/>
  <c r="J20" i="133" s="1"/>
  <c r="J17" i="133"/>
  <c r="G68" i="133"/>
  <c r="E18" i="133"/>
  <c r="E70" i="133"/>
  <c r="E20" i="133" s="1"/>
  <c r="N70" i="133"/>
  <c r="N20" i="133" s="1"/>
  <c r="N17" i="133"/>
  <c r="O20" i="133"/>
  <c r="G508" i="133"/>
  <c r="G8" i="133" s="1"/>
  <c r="G5" i="133"/>
  <c r="N508" i="133"/>
  <c r="N8" i="133" s="1"/>
  <c r="K506" i="133"/>
  <c r="J6" i="133"/>
  <c r="O17" i="133"/>
  <c r="J508" i="133"/>
  <c r="K1109" i="133"/>
  <c r="K509" i="133"/>
  <c r="K9" i="133" s="1"/>
  <c r="J1108" i="133"/>
  <c r="K6" i="133" l="1"/>
  <c r="K68" i="133"/>
  <c r="K18" i="133" s="1"/>
  <c r="G18" i="133"/>
  <c r="K508" i="133"/>
  <c r="K8" i="133" s="1"/>
  <c r="K5" i="133"/>
  <c r="K70" i="133"/>
  <c r="K20" i="133" s="1"/>
  <c r="K17" i="133"/>
  <c r="J8" i="133"/>
  <c r="K10" i="133"/>
  <c r="G70" i="133"/>
  <c r="G20" i="133" s="1"/>
  <c r="D5" i="130"/>
  <c r="E5" i="130"/>
  <c r="G5" i="130"/>
  <c r="H5" i="130"/>
  <c r="K5" i="130"/>
  <c r="L5" i="130"/>
  <c r="D6" i="130"/>
  <c r="E6" i="130"/>
  <c r="G6" i="130"/>
  <c r="H6" i="130"/>
  <c r="K6" i="130"/>
  <c r="L6" i="130"/>
  <c r="D9" i="130"/>
  <c r="E9" i="130"/>
  <c r="G9" i="130"/>
  <c r="H9" i="130"/>
  <c r="K9" i="130"/>
  <c r="L9" i="130"/>
  <c r="D10" i="130"/>
  <c r="E10" i="130"/>
  <c r="G10" i="130"/>
  <c r="H10" i="130"/>
  <c r="K10" i="130"/>
  <c r="L10" i="130"/>
  <c r="D11" i="130"/>
  <c r="E11" i="130"/>
  <c r="G11" i="130"/>
  <c r="H11" i="130"/>
  <c r="K11" i="130"/>
  <c r="N11" i="130" s="1"/>
  <c r="L11" i="130"/>
  <c r="D12" i="130"/>
  <c r="E12" i="130"/>
  <c r="G12" i="130"/>
  <c r="H12" i="130"/>
  <c r="K12" i="130"/>
  <c r="L12" i="130"/>
  <c r="D13" i="130"/>
  <c r="E13" i="130"/>
  <c r="G13" i="130"/>
  <c r="H13" i="130"/>
  <c r="K13" i="130"/>
  <c r="M13" i="130" s="1"/>
  <c r="L13" i="130"/>
  <c r="D14" i="130"/>
  <c r="E14" i="130"/>
  <c r="G14" i="130"/>
  <c r="H14" i="130"/>
  <c r="K14" i="130"/>
  <c r="L14" i="130"/>
  <c r="D15" i="130"/>
  <c r="E15" i="130"/>
  <c r="G15" i="130"/>
  <c r="H15" i="130"/>
  <c r="K15" i="130"/>
  <c r="N15" i="130" s="1"/>
  <c r="L15" i="130"/>
  <c r="E17" i="130"/>
  <c r="G17" i="130"/>
  <c r="H17" i="130"/>
  <c r="K17" i="130"/>
  <c r="L17" i="130"/>
  <c r="D18" i="130"/>
  <c r="E18" i="130"/>
  <c r="G18" i="130"/>
  <c r="H18" i="130"/>
  <c r="K18" i="130"/>
  <c r="L18" i="130"/>
  <c r="D20" i="130"/>
  <c r="E20" i="130"/>
  <c r="G20" i="130"/>
  <c r="H20" i="130"/>
  <c r="K20" i="130"/>
  <c r="L20" i="130"/>
  <c r="D21" i="130"/>
  <c r="E21" i="130"/>
  <c r="G21" i="130"/>
  <c r="H21" i="130"/>
  <c r="K21" i="130"/>
  <c r="L21" i="130"/>
  <c r="D22" i="130"/>
  <c r="E22" i="130"/>
  <c r="G22" i="130"/>
  <c r="H22" i="130"/>
  <c r="K22" i="130"/>
  <c r="L22" i="130"/>
  <c r="D23" i="130"/>
  <c r="E23" i="130"/>
  <c r="G23" i="130"/>
  <c r="H23" i="130"/>
  <c r="K23" i="130"/>
  <c r="L23" i="130"/>
  <c r="E25" i="130"/>
  <c r="G25" i="130"/>
  <c r="H25" i="130"/>
  <c r="K25" i="130"/>
  <c r="L25" i="130"/>
  <c r="E26" i="130"/>
  <c r="G26" i="130"/>
  <c r="H26" i="130"/>
  <c r="K26" i="130"/>
  <c r="L26" i="130"/>
  <c r="D28" i="130"/>
  <c r="E28" i="130"/>
  <c r="G28" i="130"/>
  <c r="H28" i="130"/>
  <c r="K28" i="130"/>
  <c r="L28" i="130"/>
  <c r="D29" i="130"/>
  <c r="E29" i="130"/>
  <c r="G29" i="130"/>
  <c r="H29" i="130"/>
  <c r="K29" i="130"/>
  <c r="L29" i="130"/>
  <c r="D30" i="130"/>
  <c r="E30" i="130"/>
  <c r="G30" i="130"/>
  <c r="H30" i="130"/>
  <c r="K30" i="130"/>
  <c r="L30" i="130"/>
  <c r="D31" i="130"/>
  <c r="E31" i="130"/>
  <c r="G31" i="130"/>
  <c r="H31" i="130"/>
  <c r="K31" i="130"/>
  <c r="L31" i="130"/>
  <c r="D32" i="130"/>
  <c r="E32" i="130"/>
  <c r="G32" i="130"/>
  <c r="H32" i="130"/>
  <c r="K32" i="130"/>
  <c r="L32" i="130"/>
  <c r="E34" i="130"/>
  <c r="G34" i="130"/>
  <c r="H34" i="130"/>
  <c r="K34" i="130"/>
  <c r="L34" i="130"/>
  <c r="M34" i="130" s="1"/>
  <c r="E35" i="130"/>
  <c r="G35" i="130"/>
  <c r="H35" i="130"/>
  <c r="K35" i="130"/>
  <c r="L35" i="130"/>
  <c r="E36" i="130"/>
  <c r="G36" i="130"/>
  <c r="H36" i="130"/>
  <c r="K36" i="130"/>
  <c r="L36" i="130"/>
  <c r="E37" i="130"/>
  <c r="G37" i="130"/>
  <c r="H37" i="130"/>
  <c r="K37" i="130"/>
  <c r="N37" i="130" s="1"/>
  <c r="L37" i="130"/>
  <c r="E38" i="130"/>
  <c r="G38" i="130"/>
  <c r="H38" i="130"/>
  <c r="K38" i="130"/>
  <c r="L38" i="130"/>
  <c r="E40" i="130"/>
  <c r="G40" i="130"/>
  <c r="H40" i="130"/>
  <c r="K40" i="130"/>
  <c r="N40" i="130" s="1"/>
  <c r="L40" i="130"/>
  <c r="E41" i="130"/>
  <c r="G41" i="130"/>
  <c r="H41" i="130"/>
  <c r="K41" i="130"/>
  <c r="L41" i="130"/>
  <c r="M41" i="130" s="1"/>
  <c r="E42" i="130"/>
  <c r="G42" i="130"/>
  <c r="H42" i="130"/>
  <c r="K42" i="130"/>
  <c r="L42" i="130"/>
  <c r="D45" i="130"/>
  <c r="E45" i="130"/>
  <c r="G45" i="130"/>
  <c r="H45" i="130"/>
  <c r="K45" i="130"/>
  <c r="L45" i="130"/>
  <c r="D46" i="130"/>
  <c r="E46" i="130"/>
  <c r="G46" i="130"/>
  <c r="H46" i="130"/>
  <c r="K46" i="130"/>
  <c r="L46" i="130"/>
  <c r="D47" i="130"/>
  <c r="E47" i="130"/>
  <c r="G47" i="130"/>
  <c r="H47" i="130"/>
  <c r="K47" i="130"/>
  <c r="L47" i="130"/>
  <c r="D48" i="130"/>
  <c r="E48" i="130"/>
  <c r="G48" i="130"/>
  <c r="H48" i="130"/>
  <c r="K48" i="130"/>
  <c r="L48" i="130"/>
  <c r="D49" i="130"/>
  <c r="E49" i="130"/>
  <c r="G49" i="130"/>
  <c r="H49" i="130"/>
  <c r="K49" i="130"/>
  <c r="L49" i="130"/>
  <c r="M49" i="130" s="1"/>
  <c r="E4" i="130"/>
  <c r="G4" i="130"/>
  <c r="H4" i="130"/>
  <c r="K4" i="130"/>
  <c r="L4" i="130"/>
  <c r="D4" i="130"/>
  <c r="M23" i="90"/>
  <c r="F49" i="106"/>
  <c r="N49" i="91"/>
  <c r="E50" i="121"/>
  <c r="G50" i="121"/>
  <c r="H50" i="121"/>
  <c r="K50" i="121"/>
  <c r="L50" i="121"/>
  <c r="E43" i="121"/>
  <c r="E44" i="121" s="1"/>
  <c r="G43" i="121"/>
  <c r="H43" i="121"/>
  <c r="H44" i="121" s="1"/>
  <c r="K43" i="121"/>
  <c r="L43" i="121"/>
  <c r="E39" i="121"/>
  <c r="G39" i="121"/>
  <c r="H39" i="121"/>
  <c r="K39" i="121"/>
  <c r="L39" i="121"/>
  <c r="E33" i="121"/>
  <c r="G33" i="121"/>
  <c r="H33" i="121"/>
  <c r="K33" i="121"/>
  <c r="L33" i="121"/>
  <c r="E27" i="121"/>
  <c r="G27" i="121"/>
  <c r="H27" i="121"/>
  <c r="K27" i="121"/>
  <c r="L27" i="121"/>
  <c r="E24" i="121"/>
  <c r="G24" i="121"/>
  <c r="H24" i="121"/>
  <c r="K24" i="121"/>
  <c r="L24" i="121"/>
  <c r="E19" i="121"/>
  <c r="G19" i="121"/>
  <c r="H19" i="121"/>
  <c r="K19" i="121"/>
  <c r="L19" i="121"/>
  <c r="E16" i="121"/>
  <c r="G16" i="121"/>
  <c r="H16" i="121"/>
  <c r="K16" i="121"/>
  <c r="L16" i="121"/>
  <c r="E7" i="121"/>
  <c r="G7" i="121"/>
  <c r="H7" i="121"/>
  <c r="K7" i="121"/>
  <c r="L7" i="121"/>
  <c r="E50" i="122"/>
  <c r="G50" i="122"/>
  <c r="H50" i="122"/>
  <c r="K50" i="122"/>
  <c r="L50" i="122"/>
  <c r="E39" i="122"/>
  <c r="G39" i="122"/>
  <c r="H39" i="122"/>
  <c r="K39" i="122"/>
  <c r="L39" i="122"/>
  <c r="E33" i="122"/>
  <c r="G33" i="122"/>
  <c r="H33" i="122"/>
  <c r="K33" i="122"/>
  <c r="L33" i="122"/>
  <c r="E27" i="122"/>
  <c r="G27" i="122"/>
  <c r="H27" i="122"/>
  <c r="K27" i="122"/>
  <c r="L27" i="122"/>
  <c r="E24" i="122"/>
  <c r="G24" i="122"/>
  <c r="H24" i="122"/>
  <c r="K24" i="122"/>
  <c r="L24" i="122"/>
  <c r="E19" i="122"/>
  <c r="G19" i="122"/>
  <c r="H19" i="122"/>
  <c r="K19" i="122"/>
  <c r="L19" i="122"/>
  <c r="E16" i="122"/>
  <c r="G16" i="122"/>
  <c r="H16" i="122"/>
  <c r="K16" i="122"/>
  <c r="L16" i="122"/>
  <c r="E7" i="122"/>
  <c r="G7" i="122"/>
  <c r="H7" i="122"/>
  <c r="K7" i="122"/>
  <c r="L7" i="122"/>
  <c r="E50" i="125"/>
  <c r="G50" i="125"/>
  <c r="H50" i="125"/>
  <c r="K50" i="125"/>
  <c r="L50" i="125"/>
  <c r="E43" i="125"/>
  <c r="E44" i="125" s="1"/>
  <c r="G43" i="125"/>
  <c r="G44" i="125" s="1"/>
  <c r="H43" i="125"/>
  <c r="K43" i="125"/>
  <c r="L43" i="125"/>
  <c r="E39" i="125"/>
  <c r="G39" i="125"/>
  <c r="H39" i="125"/>
  <c r="K39" i="125"/>
  <c r="L39" i="125"/>
  <c r="L44" i="125" s="1"/>
  <c r="E33" i="125"/>
  <c r="G33" i="125"/>
  <c r="H33" i="125"/>
  <c r="K33" i="125"/>
  <c r="L33" i="125"/>
  <c r="E27" i="125"/>
  <c r="G27" i="125"/>
  <c r="H27" i="125"/>
  <c r="K27" i="125"/>
  <c r="L27" i="125"/>
  <c r="E24" i="125"/>
  <c r="G24" i="125"/>
  <c r="H24" i="125"/>
  <c r="K24" i="125"/>
  <c r="L24" i="125"/>
  <c r="E19" i="125"/>
  <c r="G19" i="125"/>
  <c r="H19" i="125"/>
  <c r="K19" i="125"/>
  <c r="L19" i="125"/>
  <c r="E16" i="125"/>
  <c r="G16" i="125"/>
  <c r="H16" i="125"/>
  <c r="K16" i="125"/>
  <c r="L16" i="125"/>
  <c r="E7" i="125"/>
  <c r="G7" i="125"/>
  <c r="H7" i="125"/>
  <c r="K7" i="125"/>
  <c r="L7" i="125"/>
  <c r="E50" i="124"/>
  <c r="G50" i="124"/>
  <c r="H50" i="124"/>
  <c r="K50" i="124"/>
  <c r="L50" i="124"/>
  <c r="E43" i="124"/>
  <c r="E44" i="124" s="1"/>
  <c r="G43" i="124"/>
  <c r="H43" i="124"/>
  <c r="K43" i="124"/>
  <c r="L43" i="124"/>
  <c r="E39" i="124"/>
  <c r="G39" i="124"/>
  <c r="H39" i="124"/>
  <c r="K39" i="124"/>
  <c r="L39" i="124"/>
  <c r="E33" i="124"/>
  <c r="G33" i="124"/>
  <c r="H33" i="124"/>
  <c r="K33" i="124"/>
  <c r="L33" i="124"/>
  <c r="E27" i="124"/>
  <c r="G27" i="124"/>
  <c r="H27" i="124"/>
  <c r="K27" i="124"/>
  <c r="L27" i="124"/>
  <c r="E24" i="124"/>
  <c r="G24" i="124"/>
  <c r="H24" i="124"/>
  <c r="K24" i="124"/>
  <c r="L24" i="124"/>
  <c r="E19" i="124"/>
  <c r="G19" i="124"/>
  <c r="H19" i="124"/>
  <c r="K19" i="124"/>
  <c r="L19" i="124"/>
  <c r="E16" i="124"/>
  <c r="G16" i="124"/>
  <c r="H16" i="124"/>
  <c r="K16" i="124"/>
  <c r="L16" i="124"/>
  <c r="E7" i="124"/>
  <c r="G7" i="124"/>
  <c r="H7" i="124"/>
  <c r="K7" i="124"/>
  <c r="L7" i="124"/>
  <c r="E50" i="117"/>
  <c r="G50" i="117"/>
  <c r="H50" i="117"/>
  <c r="K50" i="117"/>
  <c r="L50" i="117"/>
  <c r="E43" i="117"/>
  <c r="G43" i="117"/>
  <c r="H43" i="117"/>
  <c r="H44" i="117" s="1"/>
  <c r="K43" i="117"/>
  <c r="L43" i="117"/>
  <c r="L44" i="117" s="1"/>
  <c r="E39" i="117"/>
  <c r="G39" i="117"/>
  <c r="H39" i="117"/>
  <c r="K39" i="117"/>
  <c r="L39" i="117"/>
  <c r="E33" i="117"/>
  <c r="G33" i="117"/>
  <c r="H33" i="117"/>
  <c r="K33" i="117"/>
  <c r="L33" i="117"/>
  <c r="E27" i="117"/>
  <c r="G27" i="117"/>
  <c r="H27" i="117"/>
  <c r="K27" i="117"/>
  <c r="L27" i="117"/>
  <c r="D27" i="117"/>
  <c r="E24" i="117"/>
  <c r="G24" i="117"/>
  <c r="H24" i="117"/>
  <c r="K24" i="117"/>
  <c r="L24" i="117"/>
  <c r="E19" i="117"/>
  <c r="G19" i="117"/>
  <c r="H19" i="117"/>
  <c r="K19" i="117"/>
  <c r="L19" i="117"/>
  <c r="D19" i="117"/>
  <c r="E16" i="117"/>
  <c r="G16" i="117"/>
  <c r="H16" i="117"/>
  <c r="K16" i="117"/>
  <c r="L16" i="117"/>
  <c r="E7" i="117"/>
  <c r="G7" i="117"/>
  <c r="H7" i="117"/>
  <c r="K7" i="117"/>
  <c r="L7" i="117"/>
  <c r="E50" i="97"/>
  <c r="G50" i="97"/>
  <c r="H50" i="97"/>
  <c r="K50" i="97"/>
  <c r="L50" i="97"/>
  <c r="L51" i="97" s="1"/>
  <c r="E43" i="97"/>
  <c r="G43" i="97"/>
  <c r="H43" i="97"/>
  <c r="H44" i="97" s="1"/>
  <c r="K43" i="97"/>
  <c r="L43" i="97"/>
  <c r="L44" i="97" s="1"/>
  <c r="E39" i="97"/>
  <c r="G39" i="97"/>
  <c r="H39" i="97"/>
  <c r="K39" i="97"/>
  <c r="L39" i="97"/>
  <c r="E33" i="97"/>
  <c r="G33" i="97"/>
  <c r="H33" i="97"/>
  <c r="K33" i="97"/>
  <c r="L33" i="97"/>
  <c r="E27" i="97"/>
  <c r="G27" i="97"/>
  <c r="H27" i="97"/>
  <c r="K27" i="97"/>
  <c r="L27" i="97"/>
  <c r="E24" i="97"/>
  <c r="G24" i="97"/>
  <c r="H24" i="97"/>
  <c r="K24" i="97"/>
  <c r="L24" i="97"/>
  <c r="E19" i="97"/>
  <c r="G19" i="97"/>
  <c r="H19" i="97"/>
  <c r="K19" i="97"/>
  <c r="L19" i="97"/>
  <c r="E16" i="97"/>
  <c r="G16" i="97"/>
  <c r="H16" i="97"/>
  <c r="K16" i="97"/>
  <c r="L16" i="97"/>
  <c r="E7" i="97"/>
  <c r="G7" i="97"/>
  <c r="H7" i="97"/>
  <c r="K7" i="97"/>
  <c r="L7" i="97"/>
  <c r="E50" i="102"/>
  <c r="G50" i="102"/>
  <c r="H50" i="102"/>
  <c r="K50" i="102"/>
  <c r="L50" i="102"/>
  <c r="E43" i="102"/>
  <c r="G43" i="102"/>
  <c r="G44" i="102" s="1"/>
  <c r="H43" i="102"/>
  <c r="K43" i="102"/>
  <c r="K44" i="102" s="1"/>
  <c r="L43" i="102"/>
  <c r="E39" i="102"/>
  <c r="E44" i="102" s="1"/>
  <c r="G39" i="102"/>
  <c r="H39" i="102"/>
  <c r="K39" i="102"/>
  <c r="L39" i="102"/>
  <c r="L44" i="102" s="1"/>
  <c r="E33" i="102"/>
  <c r="G33" i="102"/>
  <c r="H33" i="102"/>
  <c r="K33" i="102"/>
  <c r="L33" i="102"/>
  <c r="E27" i="102"/>
  <c r="G27" i="102"/>
  <c r="H27" i="102"/>
  <c r="K27" i="102"/>
  <c r="L27" i="102"/>
  <c r="E24" i="102"/>
  <c r="G24" i="102"/>
  <c r="H24" i="102"/>
  <c r="K24" i="102"/>
  <c r="L24" i="102"/>
  <c r="E19" i="102"/>
  <c r="G19" i="102"/>
  <c r="H19" i="102"/>
  <c r="K19" i="102"/>
  <c r="L19" i="102"/>
  <c r="E16" i="102"/>
  <c r="G16" i="102"/>
  <c r="H16" i="102"/>
  <c r="K16" i="102"/>
  <c r="L16" i="102"/>
  <c r="E7" i="102"/>
  <c r="G7" i="102"/>
  <c r="H7" i="102"/>
  <c r="K7" i="102"/>
  <c r="L7" i="102"/>
  <c r="E50" i="106"/>
  <c r="G50" i="106"/>
  <c r="H50" i="106"/>
  <c r="K50" i="106"/>
  <c r="L50" i="106"/>
  <c r="E44" i="106"/>
  <c r="E43" i="106"/>
  <c r="G43" i="106"/>
  <c r="H43" i="106"/>
  <c r="H44" i="106" s="1"/>
  <c r="K43" i="106"/>
  <c r="L43" i="106"/>
  <c r="L44" i="106" s="1"/>
  <c r="E39" i="106"/>
  <c r="G39" i="106"/>
  <c r="H39" i="106"/>
  <c r="K39" i="106"/>
  <c r="L39" i="106"/>
  <c r="E33" i="106"/>
  <c r="G33" i="106"/>
  <c r="H33" i="106"/>
  <c r="K33" i="106"/>
  <c r="L33" i="106"/>
  <c r="E27" i="106"/>
  <c r="G27" i="106"/>
  <c r="H27" i="106"/>
  <c r="K27" i="106"/>
  <c r="L27" i="106"/>
  <c r="E24" i="106"/>
  <c r="G24" i="106"/>
  <c r="H24" i="106"/>
  <c r="K24" i="106"/>
  <c r="L24" i="106"/>
  <c r="E19" i="106"/>
  <c r="G19" i="106"/>
  <c r="H19" i="106"/>
  <c r="K19" i="106"/>
  <c r="L19" i="106"/>
  <c r="E16" i="106"/>
  <c r="G16" i="106"/>
  <c r="H16" i="106"/>
  <c r="K16" i="106"/>
  <c r="L16" i="106"/>
  <c r="E7" i="106"/>
  <c r="G7" i="106"/>
  <c r="H7" i="106"/>
  <c r="K7" i="106"/>
  <c r="L7" i="106"/>
  <c r="E50" i="105"/>
  <c r="G50" i="105"/>
  <c r="H50" i="105"/>
  <c r="K50" i="105"/>
  <c r="L50" i="105"/>
  <c r="E43" i="105"/>
  <c r="G43" i="105"/>
  <c r="G44" i="105" s="1"/>
  <c r="H43" i="105"/>
  <c r="K43" i="105"/>
  <c r="K44" i="105" s="1"/>
  <c r="L43" i="105"/>
  <c r="E39" i="105"/>
  <c r="G39" i="105"/>
  <c r="H39" i="105"/>
  <c r="K39" i="105"/>
  <c r="L39" i="105"/>
  <c r="E33" i="105"/>
  <c r="G33" i="105"/>
  <c r="H33" i="105"/>
  <c r="K33" i="105"/>
  <c r="L33" i="105"/>
  <c r="E27" i="105"/>
  <c r="G27" i="105"/>
  <c r="H27" i="105"/>
  <c r="K27" i="105"/>
  <c r="L27" i="105"/>
  <c r="E24" i="105"/>
  <c r="G24" i="105"/>
  <c r="H24" i="105"/>
  <c r="K24" i="105"/>
  <c r="L24" i="105"/>
  <c r="E19" i="105"/>
  <c r="G19" i="105"/>
  <c r="H19" i="105"/>
  <c r="K19" i="105"/>
  <c r="L19" i="105"/>
  <c r="E16" i="105"/>
  <c r="G16" i="105"/>
  <c r="H16" i="105"/>
  <c r="K16" i="105"/>
  <c r="L16" i="105"/>
  <c r="E7" i="105"/>
  <c r="G7" i="105"/>
  <c r="H7" i="105"/>
  <c r="K7" i="105"/>
  <c r="L7" i="105"/>
  <c r="E50" i="107"/>
  <c r="E51" i="107" s="1"/>
  <c r="G50" i="107"/>
  <c r="H50" i="107"/>
  <c r="K50" i="107"/>
  <c r="L50" i="107"/>
  <c r="E43" i="107"/>
  <c r="E44" i="107" s="1"/>
  <c r="G43" i="107"/>
  <c r="G44" i="107" s="1"/>
  <c r="H43" i="107"/>
  <c r="H44" i="107" s="1"/>
  <c r="K43" i="107"/>
  <c r="L43" i="107"/>
  <c r="L44" i="107" s="1"/>
  <c r="E39" i="107"/>
  <c r="G39" i="107"/>
  <c r="H39" i="107"/>
  <c r="K39" i="107"/>
  <c r="K44" i="107" s="1"/>
  <c r="L39" i="107"/>
  <c r="E33" i="107"/>
  <c r="G33" i="107"/>
  <c r="H33" i="107"/>
  <c r="K33" i="107"/>
  <c r="L33" i="107"/>
  <c r="E27" i="107"/>
  <c r="G27" i="107"/>
  <c r="H27" i="107"/>
  <c r="K27" i="107"/>
  <c r="L27" i="107"/>
  <c r="E24" i="107"/>
  <c r="G24" i="107"/>
  <c r="H24" i="107"/>
  <c r="K24" i="107"/>
  <c r="L24" i="107"/>
  <c r="E19" i="107"/>
  <c r="G19" i="107"/>
  <c r="H19" i="107"/>
  <c r="K19" i="107"/>
  <c r="L19" i="107"/>
  <c r="E16" i="107"/>
  <c r="G16" i="107"/>
  <c r="H16" i="107"/>
  <c r="K16" i="107"/>
  <c r="L16" i="107"/>
  <c r="E7" i="107"/>
  <c r="G7" i="107"/>
  <c r="H7" i="107"/>
  <c r="K7" i="107"/>
  <c r="L7" i="107"/>
  <c r="E50" i="104"/>
  <c r="G50" i="104"/>
  <c r="H50" i="104"/>
  <c r="K50" i="104"/>
  <c r="L50" i="104"/>
  <c r="E43" i="104"/>
  <c r="G43" i="104"/>
  <c r="G44" i="104" s="1"/>
  <c r="H43" i="104"/>
  <c r="K43" i="104"/>
  <c r="K44" i="104" s="1"/>
  <c r="L43" i="104"/>
  <c r="E39" i="104"/>
  <c r="G39" i="104"/>
  <c r="H39" i="104"/>
  <c r="H44" i="104" s="1"/>
  <c r="K39" i="104"/>
  <c r="L39" i="104"/>
  <c r="L44" i="104" s="1"/>
  <c r="E33" i="104"/>
  <c r="G33" i="104"/>
  <c r="H33" i="104"/>
  <c r="K33" i="104"/>
  <c r="L33" i="104"/>
  <c r="E27" i="104"/>
  <c r="G27" i="104"/>
  <c r="H27" i="104"/>
  <c r="K27" i="104"/>
  <c r="L27" i="104"/>
  <c r="E24" i="104"/>
  <c r="G24" i="104"/>
  <c r="H24" i="104"/>
  <c r="K24" i="104"/>
  <c r="L24" i="104"/>
  <c r="E19" i="104"/>
  <c r="G19" i="104"/>
  <c r="H19" i="104"/>
  <c r="K19" i="104"/>
  <c r="L19" i="104"/>
  <c r="E16" i="104"/>
  <c r="G16" i="104"/>
  <c r="H16" i="104"/>
  <c r="K16" i="104"/>
  <c r="L16" i="104"/>
  <c r="E7" i="104"/>
  <c r="G7" i="104"/>
  <c r="H7" i="104"/>
  <c r="K7" i="104"/>
  <c r="L7" i="104"/>
  <c r="E50" i="111"/>
  <c r="G50" i="111"/>
  <c r="H50" i="111"/>
  <c r="K50" i="111"/>
  <c r="L50" i="111"/>
  <c r="D50" i="111"/>
  <c r="K44" i="111"/>
  <c r="E39" i="111"/>
  <c r="E43" i="111" s="1"/>
  <c r="E44" i="111" s="1"/>
  <c r="E51" i="111" s="1"/>
  <c r="G39" i="111"/>
  <c r="G44" i="111" s="1"/>
  <c r="H39" i="111"/>
  <c r="H43" i="111" s="1"/>
  <c r="H44" i="111" s="1"/>
  <c r="K39" i="111"/>
  <c r="L39" i="111"/>
  <c r="L43" i="111" s="1"/>
  <c r="L44" i="111" s="1"/>
  <c r="D34" i="111"/>
  <c r="D35" i="111" s="1"/>
  <c r="E27" i="111"/>
  <c r="G27" i="111"/>
  <c r="H27" i="111"/>
  <c r="K27" i="111"/>
  <c r="L27" i="111"/>
  <c r="E24" i="111"/>
  <c r="G24" i="111"/>
  <c r="H24" i="111"/>
  <c r="K24" i="111"/>
  <c r="L24" i="111"/>
  <c r="E19" i="111"/>
  <c r="G19" i="111"/>
  <c r="H19" i="111"/>
  <c r="K19" i="111"/>
  <c r="L19" i="111"/>
  <c r="E16" i="111"/>
  <c r="G16" i="111"/>
  <c r="H16" i="111"/>
  <c r="K16" i="111"/>
  <c r="L16" i="111"/>
  <c r="E7" i="111"/>
  <c r="G7" i="111"/>
  <c r="H7" i="111"/>
  <c r="K7" i="111"/>
  <c r="L7" i="111"/>
  <c r="E50" i="110"/>
  <c r="G50" i="110"/>
  <c r="H50" i="110"/>
  <c r="K50" i="110"/>
  <c r="L50" i="110"/>
  <c r="E43" i="110"/>
  <c r="G43" i="110"/>
  <c r="G44" i="110" s="1"/>
  <c r="H43" i="110"/>
  <c r="K43" i="110"/>
  <c r="L43" i="110"/>
  <c r="E39" i="110"/>
  <c r="G39" i="110"/>
  <c r="H39" i="110"/>
  <c r="H44" i="110" s="1"/>
  <c r="K39" i="110"/>
  <c r="L39" i="110"/>
  <c r="L44" i="110" s="1"/>
  <c r="E33" i="110"/>
  <c r="G33" i="110"/>
  <c r="H33" i="110"/>
  <c r="K33" i="110"/>
  <c r="L33" i="110"/>
  <c r="E27" i="110"/>
  <c r="G27" i="110"/>
  <c r="H27" i="110"/>
  <c r="K27" i="110"/>
  <c r="L27" i="110"/>
  <c r="E24" i="110"/>
  <c r="G24" i="110"/>
  <c r="H24" i="110"/>
  <c r="K24" i="110"/>
  <c r="N24" i="110" s="1"/>
  <c r="L24" i="110"/>
  <c r="E19" i="110"/>
  <c r="G19" i="110"/>
  <c r="H19" i="110"/>
  <c r="K19" i="110"/>
  <c r="L19" i="110"/>
  <c r="G16" i="110"/>
  <c r="H16" i="110"/>
  <c r="K16" i="110"/>
  <c r="E7" i="110"/>
  <c r="G7" i="110"/>
  <c r="H7" i="110"/>
  <c r="K7" i="110"/>
  <c r="L7" i="110"/>
  <c r="E50" i="109"/>
  <c r="G50" i="109"/>
  <c r="H50" i="109"/>
  <c r="K50" i="109"/>
  <c r="L50" i="109"/>
  <c r="E43" i="109"/>
  <c r="E44" i="109" s="1"/>
  <c r="G43" i="109"/>
  <c r="H43" i="109"/>
  <c r="H44" i="109" s="1"/>
  <c r="K43" i="109"/>
  <c r="L43" i="109"/>
  <c r="L44" i="109" s="1"/>
  <c r="E39" i="109"/>
  <c r="G39" i="109"/>
  <c r="G44" i="109" s="1"/>
  <c r="H39" i="109"/>
  <c r="K39" i="109"/>
  <c r="K44" i="109" s="1"/>
  <c r="L39" i="109"/>
  <c r="E33" i="109"/>
  <c r="G33" i="109"/>
  <c r="H33" i="109"/>
  <c r="K33" i="109"/>
  <c r="L33" i="109"/>
  <c r="E27" i="109"/>
  <c r="G27" i="109"/>
  <c r="H27" i="109"/>
  <c r="K27" i="109"/>
  <c r="L27" i="109"/>
  <c r="E24" i="109"/>
  <c r="G24" i="109"/>
  <c r="H24" i="109"/>
  <c r="K24" i="109"/>
  <c r="L24" i="109"/>
  <c r="E19" i="109"/>
  <c r="G19" i="109"/>
  <c r="H19" i="109"/>
  <c r="K19" i="109"/>
  <c r="L19" i="109"/>
  <c r="E16" i="109"/>
  <c r="G16" i="109"/>
  <c r="H16" i="109"/>
  <c r="K16" i="109"/>
  <c r="L16" i="109"/>
  <c r="E7" i="109"/>
  <c r="G7" i="109"/>
  <c r="H7" i="109"/>
  <c r="K7" i="109"/>
  <c r="L7" i="109"/>
  <c r="E50" i="108"/>
  <c r="G50" i="108"/>
  <c r="H50" i="108"/>
  <c r="K50" i="108"/>
  <c r="L50" i="108"/>
  <c r="E43" i="108"/>
  <c r="E44" i="108" s="1"/>
  <c r="G43" i="108"/>
  <c r="G44" i="108" s="1"/>
  <c r="H43" i="108"/>
  <c r="K43" i="108"/>
  <c r="L43" i="108"/>
  <c r="E39" i="108"/>
  <c r="G39" i="108"/>
  <c r="H39" i="108"/>
  <c r="K39" i="108"/>
  <c r="L39" i="108"/>
  <c r="L44" i="108" s="1"/>
  <c r="E33" i="108"/>
  <c r="G33" i="108"/>
  <c r="H33" i="108"/>
  <c r="K33" i="108"/>
  <c r="L33" i="108"/>
  <c r="E27" i="108"/>
  <c r="G27" i="108"/>
  <c r="H27" i="108"/>
  <c r="K27" i="108"/>
  <c r="L27" i="108"/>
  <c r="E24" i="108"/>
  <c r="G24" i="108"/>
  <c r="H24" i="108"/>
  <c r="K24" i="108"/>
  <c r="L24" i="108"/>
  <c r="E19" i="108"/>
  <c r="G19" i="108"/>
  <c r="H19" i="108"/>
  <c r="K19" i="108"/>
  <c r="L19" i="108"/>
  <c r="E16" i="108"/>
  <c r="G16" i="108"/>
  <c r="H16" i="108"/>
  <c r="K16" i="108"/>
  <c r="L16" i="108"/>
  <c r="E7" i="108"/>
  <c r="G7" i="108"/>
  <c r="H7" i="108"/>
  <c r="K7" i="108"/>
  <c r="L7" i="108"/>
  <c r="E50" i="103"/>
  <c r="G50" i="103"/>
  <c r="H50" i="103"/>
  <c r="K50" i="103"/>
  <c r="L50" i="103"/>
  <c r="E43" i="103"/>
  <c r="G43" i="103"/>
  <c r="H43" i="103"/>
  <c r="K43" i="103"/>
  <c r="L43" i="103"/>
  <c r="E39" i="103"/>
  <c r="G39" i="103"/>
  <c r="H39" i="103"/>
  <c r="K39" i="103"/>
  <c r="L39" i="103"/>
  <c r="E33" i="103"/>
  <c r="G33" i="103"/>
  <c r="H33" i="103"/>
  <c r="K33" i="103"/>
  <c r="L33" i="103"/>
  <c r="E27" i="103"/>
  <c r="G27" i="103"/>
  <c r="H27" i="103"/>
  <c r="K27" i="103"/>
  <c r="L27" i="103"/>
  <c r="E24" i="103"/>
  <c r="G24" i="103"/>
  <c r="H24" i="103"/>
  <c r="K24" i="103"/>
  <c r="L24" i="103"/>
  <c r="E19" i="103"/>
  <c r="G19" i="103"/>
  <c r="H19" i="103"/>
  <c r="K19" i="103"/>
  <c r="L19" i="103"/>
  <c r="E16" i="103"/>
  <c r="G16" i="103"/>
  <c r="H16" i="103"/>
  <c r="K16" i="103"/>
  <c r="L16" i="103"/>
  <c r="E7" i="103"/>
  <c r="G7" i="103"/>
  <c r="H7" i="103"/>
  <c r="K7" i="103"/>
  <c r="L7" i="103"/>
  <c r="E50" i="101"/>
  <c r="G50" i="101"/>
  <c r="H50" i="101"/>
  <c r="K50" i="101"/>
  <c r="L50" i="101"/>
  <c r="E43" i="101"/>
  <c r="E44" i="101" s="1"/>
  <c r="G43" i="101"/>
  <c r="H43" i="101"/>
  <c r="K43" i="101"/>
  <c r="L43" i="101"/>
  <c r="L44" i="101" s="1"/>
  <c r="E39" i="101"/>
  <c r="G39" i="101"/>
  <c r="H39" i="101"/>
  <c r="K39" i="101"/>
  <c r="L39" i="101"/>
  <c r="E33" i="101"/>
  <c r="G33" i="101"/>
  <c r="H33" i="101"/>
  <c r="K33" i="101"/>
  <c r="L33" i="101"/>
  <c r="E27" i="101"/>
  <c r="G27" i="101"/>
  <c r="H27" i="101"/>
  <c r="K27" i="101"/>
  <c r="L27" i="101"/>
  <c r="E24" i="101"/>
  <c r="G24" i="101"/>
  <c r="H24" i="101"/>
  <c r="K24" i="101"/>
  <c r="L24" i="101"/>
  <c r="E19" i="101"/>
  <c r="G19" i="101"/>
  <c r="H19" i="101"/>
  <c r="K19" i="101"/>
  <c r="L19" i="101"/>
  <c r="E16" i="101"/>
  <c r="G16" i="101"/>
  <c r="H16" i="101"/>
  <c r="K16" i="101"/>
  <c r="L16" i="101"/>
  <c r="E7" i="101"/>
  <c r="G7" i="101"/>
  <c r="H7" i="101"/>
  <c r="K7" i="101"/>
  <c r="L7" i="101"/>
  <c r="E50" i="95"/>
  <c r="G50" i="95"/>
  <c r="H50" i="95"/>
  <c r="K50" i="95"/>
  <c r="L50" i="95"/>
  <c r="E43" i="95"/>
  <c r="E44" i="95" s="1"/>
  <c r="G43" i="95"/>
  <c r="H43" i="95"/>
  <c r="K43" i="95"/>
  <c r="L43" i="95"/>
  <c r="E39" i="95"/>
  <c r="G39" i="95"/>
  <c r="G44" i="95" s="1"/>
  <c r="H39" i="95"/>
  <c r="K39" i="95"/>
  <c r="K44" i="95" s="1"/>
  <c r="L39" i="95"/>
  <c r="E33" i="95"/>
  <c r="G33" i="95"/>
  <c r="H33" i="95"/>
  <c r="K33" i="95"/>
  <c r="L33" i="95"/>
  <c r="E27" i="95"/>
  <c r="G27" i="95"/>
  <c r="H27" i="95"/>
  <c r="K27" i="95"/>
  <c r="L27" i="95"/>
  <c r="E24" i="95"/>
  <c r="G24" i="95"/>
  <c r="H24" i="95"/>
  <c r="K24" i="95"/>
  <c r="L24" i="95"/>
  <c r="F46" i="95"/>
  <c r="D16" i="92"/>
  <c r="F16" i="92"/>
  <c r="G16" i="92"/>
  <c r="J16" i="92"/>
  <c r="K16" i="92"/>
  <c r="C16" i="92"/>
  <c r="E33" i="91"/>
  <c r="G33" i="91"/>
  <c r="H33" i="91"/>
  <c r="K33" i="91"/>
  <c r="L33" i="91"/>
  <c r="D33" i="91"/>
  <c r="E24" i="91"/>
  <c r="G24" i="91"/>
  <c r="H24" i="91"/>
  <c r="K24" i="91"/>
  <c r="L24" i="91"/>
  <c r="D24" i="91"/>
  <c r="E16" i="91"/>
  <c r="G16" i="91"/>
  <c r="H16" i="91"/>
  <c r="K16" i="91"/>
  <c r="L16" i="91"/>
  <c r="D16" i="91"/>
  <c r="M6" i="130"/>
  <c r="M11" i="130"/>
  <c r="M18" i="130"/>
  <c r="M5" i="130"/>
  <c r="M20" i="130"/>
  <c r="M25" i="130"/>
  <c r="M29" i="130"/>
  <c r="M42" i="130"/>
  <c r="N19" i="111"/>
  <c r="D19" i="111"/>
  <c r="K44" i="110" l="1"/>
  <c r="G44" i="124"/>
  <c r="E51" i="108"/>
  <c r="E51" i="109"/>
  <c r="E51" i="117"/>
  <c r="H51" i="117"/>
  <c r="E51" i="125"/>
  <c r="H51" i="111"/>
  <c r="L51" i="111"/>
  <c r="L51" i="107"/>
  <c r="H51" i="106"/>
  <c r="H44" i="102"/>
  <c r="H51" i="97"/>
  <c r="G44" i="117"/>
  <c r="K44" i="124"/>
  <c r="K51" i="124" s="1"/>
  <c r="G51" i="124"/>
  <c r="H44" i="101"/>
  <c r="K44" i="101"/>
  <c r="G44" i="101"/>
  <c r="K51" i="101"/>
  <c r="H44" i="108"/>
  <c r="H51" i="109"/>
  <c r="E44" i="110"/>
  <c r="D36" i="111"/>
  <c r="D35" i="130"/>
  <c r="G51" i="111"/>
  <c r="E44" i="104"/>
  <c r="E51" i="104" s="1"/>
  <c r="G51" i="107"/>
  <c r="E44" i="105"/>
  <c r="E51" i="105" s="1"/>
  <c r="K44" i="106"/>
  <c r="K44" i="97"/>
  <c r="G44" i="97"/>
  <c r="G51" i="97" s="1"/>
  <c r="E44" i="117"/>
  <c r="K44" i="117"/>
  <c r="K51" i="117" s="1"/>
  <c r="L44" i="124"/>
  <c r="H44" i="124"/>
  <c r="H51" i="124" s="1"/>
  <c r="L51" i="124"/>
  <c r="H44" i="125"/>
  <c r="G44" i="121"/>
  <c r="D34" i="130"/>
  <c r="M47" i="130"/>
  <c r="M30" i="130"/>
  <c r="M22" i="130"/>
  <c r="M14" i="130"/>
  <c r="M10" i="130"/>
  <c r="M4" i="130"/>
  <c r="M35" i="130"/>
  <c r="M26" i="130"/>
  <c r="M23" i="130"/>
  <c r="M37" i="130"/>
  <c r="G51" i="102"/>
  <c r="G51" i="108"/>
  <c r="G51" i="101"/>
  <c r="G51" i="110"/>
  <c r="L51" i="101"/>
  <c r="H51" i="104"/>
  <c r="M28" i="130"/>
  <c r="M36" i="130"/>
  <c r="M9" i="130"/>
  <c r="H51" i="101"/>
  <c r="K51" i="107"/>
  <c r="G51" i="105"/>
  <c r="K51" i="105"/>
  <c r="H51" i="108"/>
  <c r="K51" i="110"/>
  <c r="K51" i="111"/>
  <c r="G51" i="104"/>
  <c r="M46" i="130"/>
  <c r="M40" i="130"/>
  <c r="M21" i="130"/>
  <c r="M12" i="130"/>
  <c r="M17" i="130"/>
  <c r="L51" i="109"/>
  <c r="G51" i="109"/>
  <c r="L51" i="104"/>
  <c r="L44" i="105"/>
  <c r="L51" i="105" s="1"/>
  <c r="L51" i="106"/>
  <c r="N44" i="102"/>
  <c r="K51" i="102"/>
  <c r="G51" i="121"/>
  <c r="L51" i="108"/>
  <c r="H51" i="107"/>
  <c r="M45" i="130"/>
  <c r="L44" i="95"/>
  <c r="H44" i="95"/>
  <c r="E51" i="101"/>
  <c r="K44" i="108"/>
  <c r="K51" i="108" s="1"/>
  <c r="K51" i="109"/>
  <c r="H51" i="110"/>
  <c r="K51" i="104"/>
  <c r="K51" i="106"/>
  <c r="L51" i="102"/>
  <c r="E51" i="102"/>
  <c r="E51" i="124"/>
  <c r="G51" i="125"/>
  <c r="E51" i="106"/>
  <c r="H51" i="102"/>
  <c r="H51" i="125"/>
  <c r="H44" i="105"/>
  <c r="H51" i="105" s="1"/>
  <c r="G44" i="106"/>
  <c r="G51" i="106" s="1"/>
  <c r="G51" i="117"/>
  <c r="L51" i="125"/>
  <c r="H51" i="121"/>
  <c r="E44" i="97"/>
  <c r="E51" i="97" s="1"/>
  <c r="K51" i="97"/>
  <c r="L51" i="117"/>
  <c r="L44" i="121"/>
  <c r="L51" i="121" s="1"/>
  <c r="K44" i="125"/>
  <c r="K51" i="125" s="1"/>
  <c r="K44" i="121"/>
  <c r="K51" i="121" s="1"/>
  <c r="E51" i="121"/>
  <c r="O21" i="130"/>
  <c r="M15" i="130"/>
  <c r="D37" i="111"/>
  <c r="D37" i="130" s="1"/>
  <c r="O48" i="130"/>
  <c r="M48" i="130"/>
  <c r="I41" i="97"/>
  <c r="I42" i="97"/>
  <c r="N37" i="107"/>
  <c r="N42" i="104"/>
  <c r="L39" i="92"/>
  <c r="D36" i="130" l="1"/>
  <c r="D40" i="111"/>
  <c r="D40" i="130" s="1"/>
  <c r="D41" i="111"/>
  <c r="D41" i="130" s="1"/>
  <c r="D38" i="111"/>
  <c r="D38" i="130" s="1"/>
  <c r="F39" i="92"/>
  <c r="N42" i="91"/>
  <c r="N34" i="91"/>
  <c r="N15" i="121"/>
  <c r="N11" i="106"/>
  <c r="D27" i="111"/>
  <c r="D24" i="111"/>
  <c r="D16" i="111"/>
  <c r="D7" i="111"/>
  <c r="N25" i="94"/>
  <c r="N11" i="121"/>
  <c r="F13" i="102"/>
  <c r="N13" i="102"/>
  <c r="M5" i="111"/>
  <c r="M6" i="111"/>
  <c r="M8" i="111"/>
  <c r="M9" i="111"/>
  <c r="M10" i="111"/>
  <c r="M11" i="111"/>
  <c r="M12" i="111"/>
  <c r="M13" i="111"/>
  <c r="M14" i="111"/>
  <c r="M15" i="111"/>
  <c r="E20" i="92"/>
  <c r="M15" i="97"/>
  <c r="M17" i="97"/>
  <c r="M18" i="97"/>
  <c r="M19" i="97" l="1"/>
  <c r="D39" i="111"/>
  <c r="D43" i="111" s="1"/>
  <c r="D44" i="111" s="1"/>
  <c r="D51" i="111" s="1"/>
  <c r="D42" i="111"/>
  <c r="D42" i="130" s="1"/>
  <c r="M16" i="111"/>
  <c r="O21" i="105" l="1"/>
  <c r="O21" i="94"/>
  <c r="N5" i="94"/>
  <c r="N34" i="106" l="1"/>
  <c r="N5" i="103"/>
  <c r="N6" i="103"/>
  <c r="N8" i="103"/>
  <c r="N9" i="103"/>
  <c r="N10" i="103"/>
  <c r="N11" i="103"/>
  <c r="N12" i="103"/>
  <c r="N14" i="103"/>
  <c r="N17" i="103"/>
  <c r="N22" i="103"/>
  <c r="N29" i="103"/>
  <c r="N32" i="103"/>
  <c r="N34" i="103"/>
  <c r="N35" i="103"/>
  <c r="M49" i="92" l="1"/>
  <c r="K50" i="93" l="1"/>
  <c r="N27" i="106" l="1"/>
  <c r="G7" i="94"/>
  <c r="G50" i="93"/>
  <c r="D27" i="106"/>
  <c r="H49" i="92" l="1"/>
  <c r="N49" i="106"/>
  <c r="D24" i="90"/>
  <c r="N6" i="106" l="1"/>
  <c r="N13" i="106" l="1"/>
  <c r="I5" i="91"/>
  <c r="I6" i="91"/>
  <c r="I8" i="91"/>
  <c r="I9" i="91"/>
  <c r="I10" i="91"/>
  <c r="I11" i="91"/>
  <c r="I12" i="91"/>
  <c r="I13" i="91"/>
  <c r="I14" i="91"/>
  <c r="I15" i="91"/>
  <c r="I17" i="91"/>
  <c r="J17" i="91" s="1"/>
  <c r="I18" i="91"/>
  <c r="I20" i="91"/>
  <c r="I21" i="91"/>
  <c r="I22" i="91"/>
  <c r="I23" i="91"/>
  <c r="I25" i="91"/>
  <c r="I26" i="91"/>
  <c r="I28" i="91"/>
  <c r="I29" i="91"/>
  <c r="I30" i="91"/>
  <c r="I31" i="91"/>
  <c r="I32" i="91"/>
  <c r="I34" i="91"/>
  <c r="I35" i="91"/>
  <c r="I36" i="91"/>
  <c r="I37" i="91"/>
  <c r="I38" i="91"/>
  <c r="I40" i="91"/>
  <c r="I41" i="91"/>
  <c r="I42" i="91"/>
  <c r="I45" i="91"/>
  <c r="I46" i="91"/>
  <c r="I47" i="91"/>
  <c r="I48" i="91"/>
  <c r="I49" i="91"/>
  <c r="I4" i="91"/>
  <c r="F5" i="107"/>
  <c r="F6" i="107"/>
  <c r="F8" i="107"/>
  <c r="F9" i="107"/>
  <c r="F10" i="107"/>
  <c r="F11" i="107"/>
  <c r="F12" i="107"/>
  <c r="F13" i="107"/>
  <c r="F14" i="107"/>
  <c r="F15" i="107"/>
  <c r="F17" i="107"/>
  <c r="F18" i="107"/>
  <c r="F20" i="107"/>
  <c r="F21" i="107"/>
  <c r="F22" i="107"/>
  <c r="F23" i="107"/>
  <c r="F25" i="107"/>
  <c r="F26" i="107"/>
  <c r="F28" i="107"/>
  <c r="F29" i="107"/>
  <c r="F30" i="107"/>
  <c r="F31" i="107"/>
  <c r="F32" i="107"/>
  <c r="F34" i="107"/>
  <c r="F35" i="107"/>
  <c r="F36" i="107"/>
  <c r="F37" i="107"/>
  <c r="F38" i="107"/>
  <c r="F40" i="107"/>
  <c r="F41" i="107"/>
  <c r="F42" i="107"/>
  <c r="F45" i="107"/>
  <c r="F46" i="107"/>
  <c r="F47" i="107"/>
  <c r="F48" i="107"/>
  <c r="F49" i="107"/>
  <c r="F4" i="107"/>
  <c r="M5" i="105"/>
  <c r="M6" i="105"/>
  <c r="M8" i="105"/>
  <c r="M9" i="105"/>
  <c r="M10" i="105"/>
  <c r="M11" i="105"/>
  <c r="M12" i="105"/>
  <c r="M13" i="105"/>
  <c r="M14" i="105"/>
  <c r="M15" i="105"/>
  <c r="M17" i="105"/>
  <c r="M18" i="105"/>
  <c r="M20" i="105"/>
  <c r="M21" i="105"/>
  <c r="M22" i="105"/>
  <c r="M23" i="105"/>
  <c r="M25" i="105"/>
  <c r="M27" i="105" s="1"/>
  <c r="M26" i="105"/>
  <c r="M28" i="105"/>
  <c r="M29" i="105"/>
  <c r="M30" i="105"/>
  <c r="M31" i="105"/>
  <c r="M32" i="105"/>
  <c r="M34" i="105"/>
  <c r="M35" i="105"/>
  <c r="M36" i="105"/>
  <c r="M37" i="105"/>
  <c r="M38" i="105"/>
  <c r="M40" i="105"/>
  <c r="M41" i="105"/>
  <c r="M42" i="105"/>
  <c r="M45" i="105"/>
  <c r="M46" i="105"/>
  <c r="M47" i="105"/>
  <c r="M48" i="105"/>
  <c r="M49" i="105"/>
  <c r="M4" i="105"/>
  <c r="M7" i="105" s="1"/>
  <c r="I17" i="110"/>
  <c r="M5" i="93"/>
  <c r="M6" i="93"/>
  <c r="M8" i="93"/>
  <c r="M9" i="93"/>
  <c r="M10" i="93"/>
  <c r="M11" i="93"/>
  <c r="M12" i="93"/>
  <c r="M13" i="93"/>
  <c r="M14" i="93"/>
  <c r="M15" i="93"/>
  <c r="M17" i="93"/>
  <c r="M18" i="93"/>
  <c r="M20" i="93"/>
  <c r="M21" i="93"/>
  <c r="M22" i="93"/>
  <c r="M23" i="93"/>
  <c r="M25" i="93"/>
  <c r="M26" i="93"/>
  <c r="M28" i="93"/>
  <c r="M29" i="93"/>
  <c r="M30" i="93"/>
  <c r="M31" i="93"/>
  <c r="M32" i="93"/>
  <c r="M34" i="93"/>
  <c r="M35" i="93"/>
  <c r="M36" i="93"/>
  <c r="M37" i="93"/>
  <c r="M38" i="93"/>
  <c r="M40" i="93"/>
  <c r="M41" i="93"/>
  <c r="M42" i="93"/>
  <c r="M45" i="93"/>
  <c r="M46" i="93"/>
  <c r="M47" i="93"/>
  <c r="M48" i="93"/>
  <c r="M49" i="93"/>
  <c r="M50" i="93"/>
  <c r="M5" i="103"/>
  <c r="M6" i="103"/>
  <c r="M8" i="103"/>
  <c r="M9" i="103"/>
  <c r="M10" i="103"/>
  <c r="M11" i="103"/>
  <c r="M12" i="103"/>
  <c r="M13" i="103"/>
  <c r="M14" i="103"/>
  <c r="M15" i="103"/>
  <c r="M17" i="103"/>
  <c r="M18" i="103"/>
  <c r="M20" i="103"/>
  <c r="M21" i="103"/>
  <c r="M22" i="103"/>
  <c r="M23" i="103"/>
  <c r="M25" i="103"/>
  <c r="M26" i="103"/>
  <c r="M28" i="103"/>
  <c r="M29" i="103"/>
  <c r="M30" i="103"/>
  <c r="M31" i="103"/>
  <c r="M32" i="103"/>
  <c r="M34" i="103"/>
  <c r="M35" i="103"/>
  <c r="M36" i="103"/>
  <c r="M37" i="103"/>
  <c r="M38" i="103"/>
  <c r="M40" i="103"/>
  <c r="M41" i="103"/>
  <c r="M42" i="103"/>
  <c r="M45" i="103"/>
  <c r="M46" i="103"/>
  <c r="M47" i="103"/>
  <c r="M48" i="103"/>
  <c r="M49" i="103"/>
  <c r="M4" i="103"/>
  <c r="E7" i="91"/>
  <c r="G7" i="91"/>
  <c r="H7" i="91"/>
  <c r="K7" i="91"/>
  <c r="L7" i="91"/>
  <c r="D7" i="91"/>
  <c r="M5" i="91"/>
  <c r="M6" i="91"/>
  <c r="M8" i="91"/>
  <c r="M9" i="91"/>
  <c r="M10" i="91"/>
  <c r="M11" i="91"/>
  <c r="M12" i="91"/>
  <c r="M13" i="91"/>
  <c r="M14" i="91"/>
  <c r="M15" i="91"/>
  <c r="M17" i="91"/>
  <c r="M18" i="91"/>
  <c r="M20" i="91"/>
  <c r="M21" i="91"/>
  <c r="M22" i="91"/>
  <c r="M23" i="91"/>
  <c r="M25" i="91"/>
  <c r="M26" i="91"/>
  <c r="M28" i="91"/>
  <c r="M29" i="91"/>
  <c r="M30" i="91"/>
  <c r="M31" i="91"/>
  <c r="M32" i="91"/>
  <c r="M34" i="91"/>
  <c r="M35" i="91"/>
  <c r="M36" i="91"/>
  <c r="M37" i="91"/>
  <c r="M38" i="91"/>
  <c r="M40" i="91"/>
  <c r="M41" i="91"/>
  <c r="M42" i="91"/>
  <c r="M45" i="91"/>
  <c r="M46" i="91"/>
  <c r="M47" i="91"/>
  <c r="M48" i="91"/>
  <c r="M49" i="91"/>
  <c r="M4" i="91"/>
  <c r="E4" i="92"/>
  <c r="H4" i="92"/>
  <c r="L4" i="92"/>
  <c r="E5" i="92"/>
  <c r="H5" i="92"/>
  <c r="L5" i="92"/>
  <c r="M5" i="92"/>
  <c r="E6" i="92"/>
  <c r="H6" i="92"/>
  <c r="L6" i="92"/>
  <c r="M6" i="92"/>
  <c r="C7" i="92"/>
  <c r="D7" i="92"/>
  <c r="F7" i="92"/>
  <c r="G7" i="92"/>
  <c r="J7" i="92"/>
  <c r="K7" i="92"/>
  <c r="E8" i="92"/>
  <c r="H8" i="92"/>
  <c r="L8" i="92"/>
  <c r="M8" i="92"/>
  <c r="E9" i="92"/>
  <c r="H9" i="92"/>
  <c r="L9" i="92"/>
  <c r="M9" i="92"/>
  <c r="E10" i="92"/>
  <c r="H10" i="92"/>
  <c r="L10" i="92"/>
  <c r="M10" i="92"/>
  <c r="E11" i="92"/>
  <c r="H11" i="92"/>
  <c r="L11" i="92"/>
  <c r="M11" i="92"/>
  <c r="E12" i="92"/>
  <c r="H12" i="92"/>
  <c r="L12" i="92"/>
  <c r="M12" i="92"/>
  <c r="E13" i="92"/>
  <c r="H13" i="92"/>
  <c r="L13" i="92"/>
  <c r="E14" i="92"/>
  <c r="H14" i="92"/>
  <c r="L14" i="92"/>
  <c r="M14" i="92"/>
  <c r="E15" i="92"/>
  <c r="H15" i="92"/>
  <c r="L15" i="92"/>
  <c r="M15" i="92"/>
  <c r="E17" i="92"/>
  <c r="H17" i="92"/>
  <c r="I17" i="92" s="1"/>
  <c r="L17" i="92"/>
  <c r="M17" i="92"/>
  <c r="E18" i="92"/>
  <c r="H18" i="92"/>
  <c r="L18" i="92"/>
  <c r="C19" i="92"/>
  <c r="D19" i="92"/>
  <c r="F19" i="92"/>
  <c r="G19" i="92"/>
  <c r="J19" i="92"/>
  <c r="K19" i="92"/>
  <c r="H20" i="92"/>
  <c r="L20" i="92"/>
  <c r="M20" i="92"/>
  <c r="E21" i="92"/>
  <c r="H21" i="92"/>
  <c r="L21" i="92"/>
  <c r="M21" i="92"/>
  <c r="E22" i="92"/>
  <c r="H22" i="92"/>
  <c r="L22" i="92"/>
  <c r="M22" i="92"/>
  <c r="E23" i="92"/>
  <c r="H23" i="92"/>
  <c r="L23" i="92"/>
  <c r="C24" i="92"/>
  <c r="D24" i="92"/>
  <c r="F24" i="92"/>
  <c r="G24" i="92"/>
  <c r="J24" i="92"/>
  <c r="K24" i="92"/>
  <c r="E25" i="92"/>
  <c r="H25" i="92"/>
  <c r="L25" i="92"/>
  <c r="E26" i="92"/>
  <c r="H26" i="92"/>
  <c r="H27" i="92" s="1"/>
  <c r="L26" i="92"/>
  <c r="M26" i="92"/>
  <c r="C27" i="92"/>
  <c r="D27" i="92"/>
  <c r="F27" i="92"/>
  <c r="G27" i="92"/>
  <c r="J27" i="92"/>
  <c r="K27" i="92"/>
  <c r="E28" i="92"/>
  <c r="H28" i="92"/>
  <c r="L28" i="92"/>
  <c r="E29" i="92"/>
  <c r="H29" i="92"/>
  <c r="L29" i="92"/>
  <c r="M29" i="92"/>
  <c r="E30" i="92"/>
  <c r="H30" i="92"/>
  <c r="L30" i="92"/>
  <c r="E31" i="92"/>
  <c r="H31" i="92"/>
  <c r="L31" i="92"/>
  <c r="M31" i="92"/>
  <c r="E32" i="92"/>
  <c r="H32" i="92"/>
  <c r="L32" i="92"/>
  <c r="M32" i="92"/>
  <c r="C33" i="92"/>
  <c r="D33" i="92"/>
  <c r="F33" i="92"/>
  <c r="G33" i="92"/>
  <c r="J33" i="92"/>
  <c r="K33" i="92"/>
  <c r="E34" i="92"/>
  <c r="H34" i="92"/>
  <c r="M34" i="92"/>
  <c r="E35" i="92"/>
  <c r="H35" i="92"/>
  <c r="M35" i="92"/>
  <c r="E36" i="92"/>
  <c r="H36" i="92"/>
  <c r="M36" i="92"/>
  <c r="E37" i="92"/>
  <c r="H37" i="92"/>
  <c r="M37" i="92"/>
  <c r="E38" i="92"/>
  <c r="H38" i="92"/>
  <c r="M38" i="92"/>
  <c r="C39" i="92"/>
  <c r="D39" i="92"/>
  <c r="G39" i="92"/>
  <c r="J39" i="92"/>
  <c r="K39" i="92"/>
  <c r="E40" i="92"/>
  <c r="H40" i="92"/>
  <c r="L40" i="92"/>
  <c r="E41" i="92"/>
  <c r="H41" i="92"/>
  <c r="L41" i="92"/>
  <c r="E42" i="92"/>
  <c r="H42" i="92"/>
  <c r="L42" i="92"/>
  <c r="C43" i="92"/>
  <c r="C44" i="92" s="1"/>
  <c r="D43" i="92"/>
  <c r="F43" i="92"/>
  <c r="G43" i="92"/>
  <c r="J43" i="92"/>
  <c r="K43" i="92"/>
  <c r="H45" i="92"/>
  <c r="L45" i="92"/>
  <c r="M45" i="92"/>
  <c r="H46" i="92"/>
  <c r="L46" i="92"/>
  <c r="M46" i="92"/>
  <c r="E47" i="92"/>
  <c r="H47" i="92"/>
  <c r="L47" i="92"/>
  <c r="M47" i="92"/>
  <c r="E48" i="92"/>
  <c r="H48" i="92"/>
  <c r="L48" i="92"/>
  <c r="M48" i="92"/>
  <c r="E49" i="92"/>
  <c r="I49" i="92" s="1"/>
  <c r="L49" i="92"/>
  <c r="C50" i="92"/>
  <c r="D50" i="92"/>
  <c r="F50" i="92"/>
  <c r="G50" i="92"/>
  <c r="J50" i="92"/>
  <c r="K50" i="92"/>
  <c r="M43" i="105" l="1"/>
  <c r="I28" i="92"/>
  <c r="E27" i="92"/>
  <c r="I21" i="92"/>
  <c r="M7" i="103"/>
  <c r="F7" i="107"/>
  <c r="E16" i="92"/>
  <c r="M33" i="91"/>
  <c r="M16" i="91"/>
  <c r="M24" i="105"/>
  <c r="I33" i="91"/>
  <c r="I16" i="91"/>
  <c r="E19" i="92"/>
  <c r="M7" i="91"/>
  <c r="M43" i="103"/>
  <c r="M27" i="103"/>
  <c r="M24" i="103"/>
  <c r="M50" i="105"/>
  <c r="M39" i="105"/>
  <c r="F43" i="107"/>
  <c r="F27" i="107"/>
  <c r="F24" i="107"/>
  <c r="L16" i="92"/>
  <c r="M24" i="91"/>
  <c r="M50" i="103"/>
  <c r="M39" i="103"/>
  <c r="M33" i="105"/>
  <c r="M19" i="105"/>
  <c r="M16" i="105"/>
  <c r="F50" i="107"/>
  <c r="F39" i="107"/>
  <c r="I24" i="91"/>
  <c r="I18" i="92"/>
  <c r="H16" i="92"/>
  <c r="F7" i="91"/>
  <c r="M33" i="103"/>
  <c r="M19" i="103"/>
  <c r="M16" i="103"/>
  <c r="J17" i="110"/>
  <c r="F33" i="107"/>
  <c r="F19" i="107"/>
  <c r="F16" i="107"/>
  <c r="M50" i="92"/>
  <c r="I47" i="92"/>
  <c r="G44" i="92"/>
  <c r="H19" i="92"/>
  <c r="I19" i="92" s="1"/>
  <c r="I26" i="92"/>
  <c r="I23" i="92"/>
  <c r="I25" i="92"/>
  <c r="I22" i="92"/>
  <c r="I48" i="92"/>
  <c r="E33" i="92"/>
  <c r="L24" i="92"/>
  <c r="H24" i="92"/>
  <c r="E24" i="92"/>
  <c r="H7" i="92"/>
  <c r="E7" i="92"/>
  <c r="M33" i="92"/>
  <c r="L33" i="92"/>
  <c r="M27" i="92"/>
  <c r="L27" i="92"/>
  <c r="M19" i="92"/>
  <c r="L19" i="92"/>
  <c r="M7" i="92"/>
  <c r="L7" i="92"/>
  <c r="L50" i="92"/>
  <c r="E50" i="92"/>
  <c r="K44" i="92"/>
  <c r="K51" i="92" s="1"/>
  <c r="D44" i="92"/>
  <c r="D51" i="92" s="1"/>
  <c r="I32" i="92"/>
  <c r="I40" i="92"/>
  <c r="I37" i="92"/>
  <c r="I35" i="92"/>
  <c r="E39" i="92"/>
  <c r="I14" i="92"/>
  <c r="I12" i="92"/>
  <c r="I10" i="92"/>
  <c r="I6" i="92"/>
  <c r="I7" i="91"/>
  <c r="F44" i="92"/>
  <c r="F51" i="92" s="1"/>
  <c r="H43" i="92"/>
  <c r="I42" i="92"/>
  <c r="I38" i="92"/>
  <c r="I36" i="92"/>
  <c r="I34" i="92"/>
  <c r="I31" i="92"/>
  <c r="M16" i="92"/>
  <c r="I15" i="92"/>
  <c r="I13" i="92"/>
  <c r="I11" i="92"/>
  <c r="M39" i="92"/>
  <c r="J44" i="92"/>
  <c r="J51" i="92" s="1"/>
  <c r="G51" i="92"/>
  <c r="C51" i="92"/>
  <c r="I46" i="92"/>
  <c r="H50" i="92"/>
  <c r="L43" i="92"/>
  <c r="L44" i="92" s="1"/>
  <c r="E43" i="92"/>
  <c r="E44" i="92" s="1"/>
  <c r="H39" i="92"/>
  <c r="I30" i="92"/>
  <c r="H33" i="92"/>
  <c r="I5" i="92"/>
  <c r="I45" i="92"/>
  <c r="I41" i="92"/>
  <c r="I29" i="92"/>
  <c r="M24" i="92"/>
  <c r="I9" i="92"/>
  <c r="I4" i="92"/>
  <c r="I20" i="92"/>
  <c r="I8" i="92"/>
  <c r="I50" i="92" l="1"/>
  <c r="M44" i="105"/>
  <c r="M51" i="105" s="1"/>
  <c r="I27" i="92"/>
  <c r="F44" i="107"/>
  <c r="F51" i="107" s="1"/>
  <c r="I16" i="92"/>
  <c r="I39" i="92"/>
  <c r="I7" i="92"/>
  <c r="I33" i="92"/>
  <c r="I24" i="92"/>
  <c r="M44" i="92"/>
  <c r="H44" i="92"/>
  <c r="I43" i="92"/>
  <c r="L51" i="92"/>
  <c r="E51" i="92"/>
  <c r="H51" i="92"/>
  <c r="M5" i="121"/>
  <c r="M6" i="121"/>
  <c r="M8" i="121"/>
  <c r="M9" i="121"/>
  <c r="M10" i="121"/>
  <c r="M11" i="121"/>
  <c r="M12" i="121"/>
  <c r="M13" i="121"/>
  <c r="M14" i="121"/>
  <c r="M17" i="121"/>
  <c r="M18" i="121"/>
  <c r="M20" i="121"/>
  <c r="M21" i="121"/>
  <c r="M22" i="121"/>
  <c r="M23" i="121"/>
  <c r="M25" i="121"/>
  <c r="M26" i="121"/>
  <c r="M28" i="121"/>
  <c r="M29" i="121"/>
  <c r="M30" i="121"/>
  <c r="M31" i="121"/>
  <c r="M32" i="121"/>
  <c r="M34" i="121"/>
  <c r="M35" i="121"/>
  <c r="M36" i="121"/>
  <c r="M37" i="121"/>
  <c r="M38" i="121"/>
  <c r="M40" i="121"/>
  <c r="M41" i="121"/>
  <c r="M42" i="121"/>
  <c r="M45" i="121"/>
  <c r="M46" i="121"/>
  <c r="M47" i="121"/>
  <c r="M48" i="121"/>
  <c r="M49" i="121"/>
  <c r="I5" i="121"/>
  <c r="I6" i="121"/>
  <c r="I8" i="121"/>
  <c r="I9" i="121"/>
  <c r="I10" i="121"/>
  <c r="I11" i="121"/>
  <c r="I12" i="121"/>
  <c r="I13" i="121"/>
  <c r="I14" i="121"/>
  <c r="I15" i="121"/>
  <c r="I17" i="121"/>
  <c r="I18" i="121"/>
  <c r="I20" i="121"/>
  <c r="I21" i="121"/>
  <c r="I22" i="121"/>
  <c r="I23" i="121"/>
  <c r="I25" i="121"/>
  <c r="I26" i="121"/>
  <c r="I28" i="121"/>
  <c r="I29" i="121"/>
  <c r="I30" i="121"/>
  <c r="I31" i="121"/>
  <c r="I32" i="121"/>
  <c r="I34" i="121"/>
  <c r="I35" i="121"/>
  <c r="I36" i="121"/>
  <c r="I37" i="121"/>
  <c r="I38" i="121"/>
  <c r="I40" i="121"/>
  <c r="I41" i="121"/>
  <c r="I42" i="121"/>
  <c r="I45" i="121"/>
  <c r="I46" i="121"/>
  <c r="I47" i="121"/>
  <c r="I48" i="121"/>
  <c r="I49" i="121"/>
  <c r="F5" i="121"/>
  <c r="F6" i="121"/>
  <c r="J6" i="121" s="1"/>
  <c r="F8" i="121"/>
  <c r="F9" i="121"/>
  <c r="J9" i="121" s="1"/>
  <c r="F10" i="121"/>
  <c r="F11" i="121"/>
  <c r="F12" i="121"/>
  <c r="J12" i="121" s="1"/>
  <c r="F13" i="121"/>
  <c r="F14" i="121"/>
  <c r="J14" i="121" s="1"/>
  <c r="F15" i="121"/>
  <c r="F17" i="121"/>
  <c r="F18" i="121"/>
  <c r="F20" i="121"/>
  <c r="F21" i="121"/>
  <c r="J21" i="121" s="1"/>
  <c r="F22" i="121"/>
  <c r="J22" i="121" s="1"/>
  <c r="F23" i="121"/>
  <c r="F25" i="121"/>
  <c r="F26" i="121"/>
  <c r="F28" i="121"/>
  <c r="F29" i="121"/>
  <c r="F30" i="121"/>
  <c r="F31" i="121"/>
  <c r="F32" i="121"/>
  <c r="F34" i="121"/>
  <c r="F35" i="121"/>
  <c r="F36" i="121"/>
  <c r="F37" i="121"/>
  <c r="F38" i="121"/>
  <c r="F40" i="121"/>
  <c r="F41" i="121"/>
  <c r="F42" i="121"/>
  <c r="F45" i="121"/>
  <c r="F46" i="121"/>
  <c r="F47" i="121"/>
  <c r="F48" i="121"/>
  <c r="F49" i="121"/>
  <c r="E43" i="122"/>
  <c r="E44" i="122" s="1"/>
  <c r="E51" i="122" s="1"/>
  <c r="G43" i="122"/>
  <c r="G44" i="122" s="1"/>
  <c r="G51" i="122" s="1"/>
  <c r="H43" i="122"/>
  <c r="H44" i="122" s="1"/>
  <c r="H51" i="122" s="1"/>
  <c r="K43" i="122"/>
  <c r="K44" i="122" s="1"/>
  <c r="K51" i="122" s="1"/>
  <c r="L43" i="122"/>
  <c r="L44" i="122" s="1"/>
  <c r="L51" i="122" s="1"/>
  <c r="M5" i="122"/>
  <c r="M6" i="122"/>
  <c r="M8" i="122"/>
  <c r="M9" i="122"/>
  <c r="M10" i="122"/>
  <c r="M11" i="122"/>
  <c r="M12" i="122"/>
  <c r="M13" i="122"/>
  <c r="M14" i="122"/>
  <c r="M15" i="122"/>
  <c r="M17" i="122"/>
  <c r="M19" i="122" s="1"/>
  <c r="M18" i="122"/>
  <c r="M20" i="122"/>
  <c r="M21" i="122"/>
  <c r="M22" i="122"/>
  <c r="M23" i="122"/>
  <c r="M25" i="122"/>
  <c r="M26" i="122"/>
  <c r="M28" i="122"/>
  <c r="M29" i="122"/>
  <c r="M30" i="122"/>
  <c r="M31" i="122"/>
  <c r="M32" i="122"/>
  <c r="M34" i="122"/>
  <c r="M35" i="122"/>
  <c r="M36" i="122"/>
  <c r="M37" i="122"/>
  <c r="M38" i="122"/>
  <c r="M40" i="122"/>
  <c r="M41" i="122"/>
  <c r="M42" i="122"/>
  <c r="M45" i="122"/>
  <c r="M46" i="122"/>
  <c r="M47" i="122"/>
  <c r="M48" i="122"/>
  <c r="M49" i="122"/>
  <c r="I5" i="122"/>
  <c r="I6" i="122"/>
  <c r="I8" i="122"/>
  <c r="I9" i="122"/>
  <c r="I10" i="122"/>
  <c r="I11" i="122"/>
  <c r="I12" i="122"/>
  <c r="I13" i="122"/>
  <c r="I14" i="122"/>
  <c r="I15" i="122"/>
  <c r="I17" i="122"/>
  <c r="I19" i="122" s="1"/>
  <c r="I18" i="122"/>
  <c r="I20" i="122"/>
  <c r="I21" i="122"/>
  <c r="I22" i="122"/>
  <c r="I23" i="122"/>
  <c r="I25" i="122"/>
  <c r="I26" i="122"/>
  <c r="I28" i="122"/>
  <c r="I29" i="122"/>
  <c r="I30" i="122"/>
  <c r="I31" i="122"/>
  <c r="I32" i="122"/>
  <c r="I34" i="122"/>
  <c r="I35" i="122"/>
  <c r="I36" i="122"/>
  <c r="I37" i="122"/>
  <c r="I38" i="122"/>
  <c r="I40" i="122"/>
  <c r="I41" i="122"/>
  <c r="I42" i="122"/>
  <c r="I45" i="122"/>
  <c r="I46" i="122"/>
  <c r="I47" i="122"/>
  <c r="I48" i="122"/>
  <c r="I49" i="122"/>
  <c r="F5" i="122"/>
  <c r="F6" i="122"/>
  <c r="F8" i="122"/>
  <c r="F9" i="122"/>
  <c r="F10" i="122"/>
  <c r="F11" i="122"/>
  <c r="F12" i="122"/>
  <c r="F13" i="122"/>
  <c r="F14" i="122"/>
  <c r="F15" i="122"/>
  <c r="F17" i="122"/>
  <c r="F18" i="122"/>
  <c r="F20" i="122"/>
  <c r="F21" i="122"/>
  <c r="J21" i="122" s="1"/>
  <c r="F22" i="122"/>
  <c r="J22" i="122" s="1"/>
  <c r="F23" i="122"/>
  <c r="F25" i="122"/>
  <c r="F26" i="122"/>
  <c r="F28" i="122"/>
  <c r="F29" i="122"/>
  <c r="J29" i="122" s="1"/>
  <c r="F30" i="122"/>
  <c r="F31" i="122"/>
  <c r="F32" i="122"/>
  <c r="J32" i="122" s="1"/>
  <c r="F34" i="122"/>
  <c r="F35" i="122"/>
  <c r="F36" i="122"/>
  <c r="F37" i="122"/>
  <c r="F38" i="122"/>
  <c r="F40" i="122"/>
  <c r="F41" i="122"/>
  <c r="F42" i="122"/>
  <c r="F45" i="122"/>
  <c r="F46" i="122"/>
  <c r="F47" i="122"/>
  <c r="F48" i="122"/>
  <c r="F49" i="122"/>
  <c r="M38" i="130"/>
  <c r="M31" i="130"/>
  <c r="M5" i="125"/>
  <c r="M6" i="125"/>
  <c r="M8" i="125"/>
  <c r="M9" i="125"/>
  <c r="M10" i="125"/>
  <c r="M11" i="125"/>
  <c r="M12" i="125"/>
  <c r="M13" i="125"/>
  <c r="M14" i="125"/>
  <c r="M15" i="125"/>
  <c r="M17" i="125"/>
  <c r="M18" i="125"/>
  <c r="M20" i="125"/>
  <c r="M21" i="125"/>
  <c r="M22" i="125"/>
  <c r="M23" i="125"/>
  <c r="M25" i="125"/>
  <c r="M26" i="125"/>
  <c r="M28" i="125"/>
  <c r="M29" i="125"/>
  <c r="M30" i="125"/>
  <c r="M31" i="125"/>
  <c r="M32" i="125"/>
  <c r="M34" i="125"/>
  <c r="M35" i="125"/>
  <c r="M36" i="125"/>
  <c r="M37" i="125"/>
  <c r="M38" i="125"/>
  <c r="M40" i="125"/>
  <c r="M41" i="125"/>
  <c r="M42" i="125"/>
  <c r="M45" i="125"/>
  <c r="M46" i="125"/>
  <c r="M47" i="125"/>
  <c r="M48" i="125"/>
  <c r="M49" i="125"/>
  <c r="I5" i="125"/>
  <c r="I6" i="125"/>
  <c r="I8" i="125"/>
  <c r="I9" i="125"/>
  <c r="I10" i="125"/>
  <c r="I11" i="125"/>
  <c r="I12" i="125"/>
  <c r="I13" i="125"/>
  <c r="I14" i="125"/>
  <c r="I15" i="125"/>
  <c r="I17" i="125"/>
  <c r="I18" i="125"/>
  <c r="I20" i="125"/>
  <c r="I21" i="125"/>
  <c r="I22" i="125"/>
  <c r="I23" i="125"/>
  <c r="I25" i="125"/>
  <c r="I26" i="125"/>
  <c r="I28" i="125"/>
  <c r="I29" i="125"/>
  <c r="I30" i="125"/>
  <c r="I31" i="125"/>
  <c r="I32" i="125"/>
  <c r="I34" i="125"/>
  <c r="I35" i="125"/>
  <c r="I36" i="125"/>
  <c r="I37" i="125"/>
  <c r="I38" i="125"/>
  <c r="I40" i="125"/>
  <c r="I41" i="125"/>
  <c r="I42" i="125"/>
  <c r="I45" i="125"/>
  <c r="I46" i="125"/>
  <c r="I47" i="125"/>
  <c r="I48" i="125"/>
  <c r="I49" i="125"/>
  <c r="F5" i="125"/>
  <c r="F6" i="125"/>
  <c r="F8" i="125"/>
  <c r="F9" i="125"/>
  <c r="F10" i="125"/>
  <c r="F11" i="125"/>
  <c r="F12" i="125"/>
  <c r="F13" i="125"/>
  <c r="F14" i="125"/>
  <c r="J14" i="125" s="1"/>
  <c r="F15" i="125"/>
  <c r="F17" i="125"/>
  <c r="F18" i="125"/>
  <c r="F20" i="125"/>
  <c r="F21" i="125"/>
  <c r="F22" i="125"/>
  <c r="J22" i="125" s="1"/>
  <c r="F23" i="125"/>
  <c r="F25" i="125"/>
  <c r="F26" i="125"/>
  <c r="F28" i="125"/>
  <c r="F29" i="125"/>
  <c r="F30" i="125"/>
  <c r="F31" i="125"/>
  <c r="F32" i="125"/>
  <c r="F34" i="125"/>
  <c r="F35" i="125"/>
  <c r="F36" i="125"/>
  <c r="F37" i="125"/>
  <c r="F38" i="125"/>
  <c r="F40" i="125"/>
  <c r="F41" i="125"/>
  <c r="F42" i="125"/>
  <c r="F45" i="125"/>
  <c r="F46" i="125"/>
  <c r="F47" i="125"/>
  <c r="F48" i="125"/>
  <c r="F49" i="125"/>
  <c r="M5" i="124"/>
  <c r="M6" i="124"/>
  <c r="M8" i="124"/>
  <c r="M9" i="124"/>
  <c r="M10" i="124"/>
  <c r="M11" i="124"/>
  <c r="M12" i="124"/>
  <c r="M13" i="124"/>
  <c r="M14" i="124"/>
  <c r="M15" i="124"/>
  <c r="M17" i="124"/>
  <c r="M18" i="124"/>
  <c r="M20" i="124"/>
  <c r="M21" i="124"/>
  <c r="M22" i="124"/>
  <c r="M23" i="124"/>
  <c r="M25" i="124"/>
  <c r="M26" i="124"/>
  <c r="M28" i="124"/>
  <c r="M29" i="124"/>
  <c r="M30" i="124"/>
  <c r="M31" i="124"/>
  <c r="M32" i="124"/>
  <c r="M34" i="124"/>
  <c r="M35" i="124"/>
  <c r="M36" i="124"/>
  <c r="M37" i="124"/>
  <c r="M38" i="124"/>
  <c r="M40" i="124"/>
  <c r="M41" i="124"/>
  <c r="M42" i="124"/>
  <c r="M45" i="124"/>
  <c r="M46" i="124"/>
  <c r="M47" i="124"/>
  <c r="M48" i="124"/>
  <c r="M49" i="124"/>
  <c r="I5" i="124"/>
  <c r="I6" i="124"/>
  <c r="I8" i="124"/>
  <c r="I9" i="124"/>
  <c r="I10" i="124"/>
  <c r="I11" i="124"/>
  <c r="I12" i="124"/>
  <c r="I13" i="124"/>
  <c r="I14" i="124"/>
  <c r="I15" i="124"/>
  <c r="I17" i="124"/>
  <c r="I18" i="124"/>
  <c r="I20" i="124"/>
  <c r="I21" i="124"/>
  <c r="I22" i="124"/>
  <c r="I23" i="124"/>
  <c r="I25" i="124"/>
  <c r="I26" i="124"/>
  <c r="I28" i="124"/>
  <c r="I29" i="124"/>
  <c r="I30" i="124"/>
  <c r="I31" i="124"/>
  <c r="I32" i="124"/>
  <c r="I34" i="124"/>
  <c r="I35" i="124"/>
  <c r="I36" i="124"/>
  <c r="I37" i="124"/>
  <c r="I38" i="124"/>
  <c r="I40" i="124"/>
  <c r="I41" i="124"/>
  <c r="I42" i="124"/>
  <c r="I45" i="124"/>
  <c r="I46" i="124"/>
  <c r="I47" i="124"/>
  <c r="I48" i="124"/>
  <c r="I49" i="124"/>
  <c r="I4" i="124"/>
  <c r="I7" i="124" s="1"/>
  <c r="F5" i="124"/>
  <c r="F6" i="124"/>
  <c r="F8" i="124"/>
  <c r="F9" i="124"/>
  <c r="F10" i="124"/>
  <c r="F11" i="124"/>
  <c r="F12" i="124"/>
  <c r="F13" i="124"/>
  <c r="F14" i="124"/>
  <c r="F15" i="124"/>
  <c r="F17" i="124"/>
  <c r="F18" i="124"/>
  <c r="F20" i="124"/>
  <c r="F21" i="124"/>
  <c r="F22" i="124"/>
  <c r="F23" i="124"/>
  <c r="F25" i="124"/>
  <c r="F26" i="124"/>
  <c r="F28" i="124"/>
  <c r="F29" i="124"/>
  <c r="F30" i="124"/>
  <c r="F31" i="124"/>
  <c r="F32" i="124"/>
  <c r="F34" i="124"/>
  <c r="F35" i="124"/>
  <c r="F36" i="124"/>
  <c r="F37" i="124"/>
  <c r="F38" i="124"/>
  <c r="F40" i="124"/>
  <c r="F42" i="124"/>
  <c r="F45" i="124"/>
  <c r="F46" i="124"/>
  <c r="F47" i="124"/>
  <c r="F48" i="124"/>
  <c r="F49" i="124"/>
  <c r="D16" i="117"/>
  <c r="M5" i="117"/>
  <c r="M6" i="117"/>
  <c r="M8" i="117"/>
  <c r="M9" i="117"/>
  <c r="M10" i="117"/>
  <c r="M11" i="117"/>
  <c r="M12" i="117"/>
  <c r="M13" i="117"/>
  <c r="M14" i="117"/>
  <c r="M15" i="117"/>
  <c r="M17" i="117"/>
  <c r="M18" i="117"/>
  <c r="M20" i="117"/>
  <c r="M21" i="117"/>
  <c r="M22" i="117"/>
  <c r="M23" i="117"/>
  <c r="M25" i="117"/>
  <c r="M26" i="117"/>
  <c r="M28" i="117"/>
  <c r="M29" i="117"/>
  <c r="M30" i="117"/>
  <c r="M31" i="117"/>
  <c r="M32" i="117"/>
  <c r="M34" i="117"/>
  <c r="M35" i="117"/>
  <c r="M36" i="117"/>
  <c r="M37" i="117"/>
  <c r="M38" i="117"/>
  <c r="M40" i="117"/>
  <c r="M41" i="117"/>
  <c r="M42" i="117"/>
  <c r="M45" i="117"/>
  <c r="M46" i="117"/>
  <c r="M47" i="117"/>
  <c r="M48" i="117"/>
  <c r="M49" i="117"/>
  <c r="I5" i="117"/>
  <c r="I6" i="117"/>
  <c r="I8" i="117"/>
  <c r="I9" i="117"/>
  <c r="I10" i="117"/>
  <c r="I11" i="117"/>
  <c r="I12" i="117"/>
  <c r="I13" i="117"/>
  <c r="I14" i="117"/>
  <c r="I15" i="117"/>
  <c r="I17" i="117"/>
  <c r="I18" i="117"/>
  <c r="I20" i="117"/>
  <c r="I21" i="117"/>
  <c r="I22" i="117"/>
  <c r="I23" i="117"/>
  <c r="I25" i="117"/>
  <c r="I26" i="117"/>
  <c r="I28" i="117"/>
  <c r="I29" i="117"/>
  <c r="I30" i="117"/>
  <c r="I31" i="117"/>
  <c r="I32" i="117"/>
  <c r="I34" i="117"/>
  <c r="I35" i="117"/>
  <c r="I36" i="117"/>
  <c r="I37" i="117"/>
  <c r="I38" i="117"/>
  <c r="I40" i="117"/>
  <c r="I41" i="117"/>
  <c r="I42" i="117"/>
  <c r="I45" i="117"/>
  <c r="I46" i="117"/>
  <c r="I47" i="117"/>
  <c r="I48" i="117"/>
  <c r="I49" i="117"/>
  <c r="F5" i="117"/>
  <c r="J5" i="117" s="1"/>
  <c r="F6" i="117"/>
  <c r="F8" i="117"/>
  <c r="F9" i="117"/>
  <c r="F10" i="117"/>
  <c r="F11" i="117"/>
  <c r="F12" i="117"/>
  <c r="J12" i="117" s="1"/>
  <c r="F13" i="117"/>
  <c r="F14" i="117"/>
  <c r="F15" i="117"/>
  <c r="F17" i="117"/>
  <c r="F18" i="117"/>
  <c r="F20" i="117"/>
  <c r="F21" i="117"/>
  <c r="F22" i="117"/>
  <c r="J22" i="117" s="1"/>
  <c r="F23" i="117"/>
  <c r="F25" i="117"/>
  <c r="J25" i="117" s="1"/>
  <c r="F26" i="117"/>
  <c r="F28" i="117"/>
  <c r="F29" i="117"/>
  <c r="F30" i="117"/>
  <c r="F31" i="117"/>
  <c r="J31" i="117" s="1"/>
  <c r="F32" i="117"/>
  <c r="F34" i="117"/>
  <c r="F35" i="117"/>
  <c r="F36" i="117"/>
  <c r="J36" i="117" s="1"/>
  <c r="F37" i="117"/>
  <c r="F38" i="117"/>
  <c r="J38" i="117" s="1"/>
  <c r="F40" i="117"/>
  <c r="F41" i="117"/>
  <c r="J41" i="117" s="1"/>
  <c r="F42" i="117"/>
  <c r="F45" i="117"/>
  <c r="F46" i="117"/>
  <c r="F47" i="117"/>
  <c r="F48" i="117"/>
  <c r="F49" i="117"/>
  <c r="J49" i="117" s="1"/>
  <c r="M5" i="97"/>
  <c r="M6" i="97"/>
  <c r="M8" i="97"/>
  <c r="M9" i="97"/>
  <c r="M10" i="97"/>
  <c r="M11" i="97"/>
  <c r="M12" i="97"/>
  <c r="M13" i="97"/>
  <c r="M14" i="97"/>
  <c r="M20" i="97"/>
  <c r="M21" i="97"/>
  <c r="M22" i="97"/>
  <c r="M23" i="97"/>
  <c r="M25" i="97"/>
  <c r="M26" i="97"/>
  <c r="M28" i="97"/>
  <c r="M29" i="97"/>
  <c r="M30" i="97"/>
  <c r="M31" i="97"/>
  <c r="M32" i="97"/>
  <c r="M34" i="97"/>
  <c r="M35" i="97"/>
  <c r="M36" i="97"/>
  <c r="M37" i="97"/>
  <c r="M38" i="97"/>
  <c r="M40" i="97"/>
  <c r="M41" i="97"/>
  <c r="M45" i="97"/>
  <c r="M46" i="97"/>
  <c r="M47" i="97"/>
  <c r="M48" i="97"/>
  <c r="M49" i="97"/>
  <c r="I5" i="97"/>
  <c r="I6" i="97"/>
  <c r="I8" i="97"/>
  <c r="I9" i="97"/>
  <c r="I10" i="97"/>
  <c r="I11" i="97"/>
  <c r="I12" i="97"/>
  <c r="I13" i="97"/>
  <c r="I14" i="97"/>
  <c r="I15" i="97"/>
  <c r="I17" i="97"/>
  <c r="I18" i="97"/>
  <c r="I20" i="97"/>
  <c r="I21" i="97"/>
  <c r="I22" i="97"/>
  <c r="I23" i="97"/>
  <c r="I25" i="97"/>
  <c r="I26" i="97"/>
  <c r="I28" i="97"/>
  <c r="I29" i="97"/>
  <c r="I30" i="97"/>
  <c r="I31" i="97"/>
  <c r="I32" i="97"/>
  <c r="I34" i="97"/>
  <c r="I35" i="97"/>
  <c r="I36" i="97"/>
  <c r="I37" i="97"/>
  <c r="I38" i="97"/>
  <c r="I40" i="97"/>
  <c r="I43" i="97" s="1"/>
  <c r="I45" i="97"/>
  <c r="I46" i="97"/>
  <c r="I47" i="97"/>
  <c r="I48" i="97"/>
  <c r="I49" i="97"/>
  <c r="F5" i="97"/>
  <c r="F6" i="97"/>
  <c r="F8" i="97"/>
  <c r="F9" i="97"/>
  <c r="F10" i="97"/>
  <c r="F11" i="97"/>
  <c r="F12" i="97"/>
  <c r="F13" i="97"/>
  <c r="F14" i="97"/>
  <c r="F15" i="97"/>
  <c r="F17" i="97"/>
  <c r="F18" i="97"/>
  <c r="F20" i="97"/>
  <c r="F21" i="97"/>
  <c r="F22" i="97"/>
  <c r="F23" i="97"/>
  <c r="F25" i="97"/>
  <c r="F26" i="97"/>
  <c r="F28" i="97"/>
  <c r="F29" i="97"/>
  <c r="F30" i="97"/>
  <c r="F31" i="97"/>
  <c r="F32" i="97"/>
  <c r="F34" i="97"/>
  <c r="F35" i="97"/>
  <c r="F36" i="97"/>
  <c r="F37" i="97"/>
  <c r="F38" i="97"/>
  <c r="F40" i="97"/>
  <c r="F41" i="97"/>
  <c r="F42" i="97"/>
  <c r="F45" i="97"/>
  <c r="F46" i="97"/>
  <c r="F47" i="97"/>
  <c r="F48" i="97"/>
  <c r="F49" i="97"/>
  <c r="F33" i="97" l="1"/>
  <c r="F19" i="97"/>
  <c r="F16" i="97"/>
  <c r="I27" i="97"/>
  <c r="I24" i="97"/>
  <c r="I19" i="97"/>
  <c r="F43" i="117"/>
  <c r="F24" i="117"/>
  <c r="F19" i="117"/>
  <c r="I43" i="117"/>
  <c r="I24" i="117"/>
  <c r="I19" i="117"/>
  <c r="M43" i="117"/>
  <c r="M24" i="117"/>
  <c r="F43" i="124"/>
  <c r="F27" i="124"/>
  <c r="F24" i="124"/>
  <c r="F19" i="121"/>
  <c r="I19" i="121"/>
  <c r="M19" i="121"/>
  <c r="M39" i="97"/>
  <c r="F50" i="125"/>
  <c r="F39" i="125"/>
  <c r="I50" i="125"/>
  <c r="I39" i="125"/>
  <c r="M50" i="125"/>
  <c r="M39" i="125"/>
  <c r="F33" i="122"/>
  <c r="J17" i="122"/>
  <c r="F19" i="122"/>
  <c r="F16" i="122"/>
  <c r="I33" i="122"/>
  <c r="I16" i="122"/>
  <c r="M33" i="122"/>
  <c r="M16" i="122"/>
  <c r="J45" i="121"/>
  <c r="F50" i="121"/>
  <c r="F39" i="121"/>
  <c r="I50" i="121"/>
  <c r="I39" i="121"/>
  <c r="M50" i="121"/>
  <c r="M39" i="121"/>
  <c r="M16" i="121"/>
  <c r="I39" i="97"/>
  <c r="M50" i="97"/>
  <c r="M33" i="97"/>
  <c r="J45" i="117"/>
  <c r="F50" i="117"/>
  <c r="F39" i="117"/>
  <c r="F44" i="117" s="1"/>
  <c r="I50" i="117"/>
  <c r="I39" i="117"/>
  <c r="I44" i="117" s="1"/>
  <c r="M50" i="117"/>
  <c r="M39" i="117"/>
  <c r="M44" i="117" s="1"/>
  <c r="F39" i="124"/>
  <c r="F44" i="124" s="1"/>
  <c r="I43" i="124"/>
  <c r="I27" i="124"/>
  <c r="I24" i="124"/>
  <c r="M43" i="124"/>
  <c r="M27" i="124"/>
  <c r="M24" i="124"/>
  <c r="F33" i="125"/>
  <c r="F19" i="125"/>
  <c r="F16" i="125"/>
  <c r="I33" i="125"/>
  <c r="I19" i="125"/>
  <c r="I16" i="125"/>
  <c r="M33" i="125"/>
  <c r="M19" i="125"/>
  <c r="M16" i="125"/>
  <c r="F33" i="121"/>
  <c r="J8" i="121"/>
  <c r="F16" i="121"/>
  <c r="I33" i="121"/>
  <c r="I16" i="121"/>
  <c r="M33" i="121"/>
  <c r="F27" i="97"/>
  <c r="I33" i="97"/>
  <c r="I16" i="97"/>
  <c r="M16" i="97"/>
  <c r="F33" i="117"/>
  <c r="F16" i="117"/>
  <c r="I33" i="117"/>
  <c r="I16" i="117"/>
  <c r="M33" i="117"/>
  <c r="M19" i="117"/>
  <c r="M16" i="117"/>
  <c r="F50" i="124"/>
  <c r="F33" i="124"/>
  <c r="F19" i="124"/>
  <c r="F16" i="124"/>
  <c r="I50" i="124"/>
  <c r="I39" i="124"/>
  <c r="M50" i="124"/>
  <c r="M39" i="124"/>
  <c r="F27" i="122"/>
  <c r="J20" i="122"/>
  <c r="F24" i="122"/>
  <c r="I27" i="122"/>
  <c r="I24" i="122"/>
  <c r="M27" i="122"/>
  <c r="M24" i="122"/>
  <c r="I44" i="97"/>
  <c r="F43" i="97"/>
  <c r="F24" i="97"/>
  <c r="J45" i="97"/>
  <c r="F50" i="97"/>
  <c r="F39" i="97"/>
  <c r="I50" i="97"/>
  <c r="M43" i="97"/>
  <c r="M44" i="97" s="1"/>
  <c r="M27" i="97"/>
  <c r="M24" i="97"/>
  <c r="F27" i="117"/>
  <c r="I27" i="117"/>
  <c r="M27" i="117"/>
  <c r="I33" i="124"/>
  <c r="I19" i="124"/>
  <c r="I16" i="124"/>
  <c r="M33" i="124"/>
  <c r="M19" i="124"/>
  <c r="M16" i="124"/>
  <c r="F43" i="125"/>
  <c r="F44" i="125" s="1"/>
  <c r="F27" i="125"/>
  <c r="F24" i="125"/>
  <c r="I43" i="125"/>
  <c r="I27" i="125"/>
  <c r="I24" i="125"/>
  <c r="M43" i="125"/>
  <c r="M44" i="125" s="1"/>
  <c r="M27" i="125"/>
  <c r="M24" i="125"/>
  <c r="J45" i="122"/>
  <c r="F50" i="122"/>
  <c r="F39" i="122"/>
  <c r="I50" i="122"/>
  <c r="I39" i="122"/>
  <c r="M50" i="122"/>
  <c r="M39" i="122"/>
  <c r="F43" i="121"/>
  <c r="F44" i="121" s="1"/>
  <c r="F27" i="121"/>
  <c r="J20" i="121"/>
  <c r="F24" i="121"/>
  <c r="I43" i="121"/>
  <c r="I44" i="121" s="1"/>
  <c r="I27" i="121"/>
  <c r="I24" i="121"/>
  <c r="M43" i="121"/>
  <c r="M44" i="121" s="1"/>
  <c r="M27" i="121"/>
  <c r="M24" i="121"/>
  <c r="I44" i="92"/>
  <c r="I51" i="92" s="1"/>
  <c r="J47" i="117"/>
  <c r="J49" i="122"/>
  <c r="J22" i="97"/>
  <c r="J17" i="97"/>
  <c r="J12" i="97"/>
  <c r="J10" i="97"/>
  <c r="J8" i="97"/>
  <c r="J31" i="97"/>
  <c r="J21" i="97"/>
  <c r="J18" i="97"/>
  <c r="J11" i="97"/>
  <c r="J9" i="97"/>
  <c r="J6" i="97"/>
  <c r="J46" i="124"/>
  <c r="J42" i="124"/>
  <c r="J37" i="124"/>
  <c r="J32" i="124"/>
  <c r="J30" i="124"/>
  <c r="J20" i="124"/>
  <c r="J5" i="124"/>
  <c r="J14" i="97"/>
  <c r="J41" i="121"/>
  <c r="J38" i="121"/>
  <c r="J36" i="121"/>
  <c r="J34" i="121"/>
  <c r="J26" i="121"/>
  <c r="J23" i="121"/>
  <c r="J15" i="121"/>
  <c r="J11" i="121"/>
  <c r="J28" i="122"/>
  <c r="J25" i="122"/>
  <c r="J47" i="125"/>
  <c r="J41" i="125"/>
  <c r="J38" i="125"/>
  <c r="J36" i="125"/>
  <c r="J34" i="125"/>
  <c r="J29" i="125"/>
  <c r="J13" i="125"/>
  <c r="J9" i="125"/>
  <c r="J18" i="117"/>
  <c r="J38" i="97"/>
  <c r="J26" i="97"/>
  <c r="J13" i="97"/>
  <c r="J41" i="97"/>
  <c r="J36" i="97"/>
  <c r="J23" i="97"/>
  <c r="J49" i="97"/>
  <c r="J47" i="97"/>
  <c r="J15" i="97"/>
  <c r="J26" i="117"/>
  <c r="J27" i="117" s="1"/>
  <c r="J23" i="117"/>
  <c r="J15" i="117"/>
  <c r="J13" i="117"/>
  <c r="J49" i="124"/>
  <c r="J47" i="124"/>
  <c r="J41" i="124"/>
  <c r="J38" i="124"/>
  <c r="J36" i="124"/>
  <c r="J31" i="124"/>
  <c r="J29" i="124"/>
  <c r="J26" i="124"/>
  <c r="J23" i="124"/>
  <c r="J18" i="124"/>
  <c r="J15" i="124"/>
  <c r="J13" i="124"/>
  <c r="J11" i="124"/>
  <c r="J6" i="124"/>
  <c r="J42" i="122"/>
  <c r="J37" i="122"/>
  <c r="J35" i="122"/>
  <c r="J14" i="122"/>
  <c r="J12" i="122"/>
  <c r="J10" i="122"/>
  <c r="J8" i="122"/>
  <c r="J5" i="122"/>
  <c r="J30" i="121"/>
  <c r="J42" i="97"/>
  <c r="J37" i="97"/>
  <c r="J35" i="97"/>
  <c r="J28" i="97"/>
  <c r="J5" i="97"/>
  <c r="J34" i="97"/>
  <c r="J48" i="117"/>
  <c r="J42" i="117"/>
  <c r="J40" i="117"/>
  <c r="J37" i="117"/>
  <c r="J35" i="117"/>
  <c r="J32" i="117"/>
  <c r="J30" i="117"/>
  <c r="J49" i="125"/>
  <c r="J31" i="125"/>
  <c r="J21" i="125"/>
  <c r="J11" i="125"/>
  <c r="J6" i="125"/>
  <c r="F43" i="122"/>
  <c r="F44" i="122" s="1"/>
  <c r="J38" i="122"/>
  <c r="J49" i="121"/>
  <c r="J47" i="121"/>
  <c r="J18" i="121"/>
  <c r="J13" i="121"/>
  <c r="J29" i="97"/>
  <c r="J48" i="97"/>
  <c r="J28" i="117"/>
  <c r="J10" i="117"/>
  <c r="J34" i="124"/>
  <c r="J40" i="124"/>
  <c r="J43" i="124" s="1"/>
  <c r="J35" i="124"/>
  <c r="J25" i="124"/>
  <c r="J27" i="124" s="1"/>
  <c r="J48" i="125"/>
  <c r="J42" i="125"/>
  <c r="J40" i="125"/>
  <c r="J37" i="125"/>
  <c r="J35" i="125"/>
  <c r="J32" i="125"/>
  <c r="J30" i="125"/>
  <c r="J25" i="125"/>
  <c r="J27" i="125" s="1"/>
  <c r="J17" i="125"/>
  <c r="J12" i="125"/>
  <c r="J10" i="125"/>
  <c r="J8" i="125"/>
  <c r="J5" i="125"/>
  <c r="J41" i="122"/>
  <c r="J36" i="122"/>
  <c r="J31" i="122"/>
  <c r="J26" i="122"/>
  <c r="J23" i="122"/>
  <c r="J18" i="122"/>
  <c r="J15" i="122"/>
  <c r="J13" i="122"/>
  <c r="J11" i="122"/>
  <c r="J9" i="122"/>
  <c r="J6" i="122"/>
  <c r="J34" i="122"/>
  <c r="J40" i="97"/>
  <c r="J43" i="97" s="1"/>
  <c r="J25" i="97"/>
  <c r="J34" i="117"/>
  <c r="J39" i="117" s="1"/>
  <c r="J29" i="117"/>
  <c r="J28" i="124"/>
  <c r="J33" i="124" s="1"/>
  <c r="M43" i="122"/>
  <c r="M44" i="122" s="1"/>
  <c r="J21" i="117"/>
  <c r="J11" i="117"/>
  <c r="J6" i="117"/>
  <c r="J48" i="124"/>
  <c r="J22" i="124"/>
  <c r="J12" i="124"/>
  <c r="J10" i="124"/>
  <c r="J45" i="125"/>
  <c r="J26" i="125"/>
  <c r="J23" i="125"/>
  <c r="J18" i="125"/>
  <c r="J15" i="125"/>
  <c r="I43" i="122"/>
  <c r="I44" i="122" s="1"/>
  <c r="J48" i="121"/>
  <c r="J42" i="121"/>
  <c r="J40" i="121"/>
  <c r="J43" i="121" s="1"/>
  <c r="J37" i="121"/>
  <c r="J35" i="121"/>
  <c r="J32" i="121"/>
  <c r="J28" i="121"/>
  <c r="J25" i="121"/>
  <c r="J27" i="121" s="1"/>
  <c r="J40" i="122"/>
  <c r="J48" i="122"/>
  <c r="J45" i="124"/>
  <c r="J50" i="124" s="1"/>
  <c r="J46" i="121"/>
  <c r="J31" i="121"/>
  <c r="J29" i="121"/>
  <c r="J17" i="121"/>
  <c r="J19" i="121" s="1"/>
  <c r="J10" i="121"/>
  <c r="J5" i="121"/>
  <c r="J47" i="122"/>
  <c r="J46" i="122"/>
  <c r="J30" i="122"/>
  <c r="J46" i="125"/>
  <c r="J28" i="125"/>
  <c r="J20" i="125"/>
  <c r="J24" i="125" s="1"/>
  <c r="J21" i="124"/>
  <c r="J17" i="124"/>
  <c r="J19" i="124" s="1"/>
  <c r="J14" i="124"/>
  <c r="J9" i="124"/>
  <c r="J8" i="124"/>
  <c r="J46" i="117"/>
  <c r="J20" i="117"/>
  <c r="J24" i="117" s="1"/>
  <c r="J17" i="117"/>
  <c r="J19" i="117" s="1"/>
  <c r="J14" i="117"/>
  <c r="J9" i="117"/>
  <c r="J8" i="117"/>
  <c r="J46" i="97"/>
  <c r="J32" i="97"/>
  <c r="J30" i="97"/>
  <c r="J20" i="97"/>
  <c r="M15" i="102"/>
  <c r="M5" i="102"/>
  <c r="M6" i="102"/>
  <c r="M8" i="102"/>
  <c r="M9" i="102"/>
  <c r="M10" i="102"/>
  <c r="M11" i="102"/>
  <c r="M12" i="102"/>
  <c r="M13" i="102"/>
  <c r="M14" i="102"/>
  <c r="M17" i="102"/>
  <c r="M18" i="102"/>
  <c r="M20" i="102"/>
  <c r="M21" i="102"/>
  <c r="M22" i="102"/>
  <c r="M23" i="102"/>
  <c r="M25" i="102"/>
  <c r="M27" i="102" s="1"/>
  <c r="M26" i="102"/>
  <c r="M28" i="102"/>
  <c r="M29" i="102"/>
  <c r="M30" i="102"/>
  <c r="M31" i="102"/>
  <c r="M32" i="102"/>
  <c r="M34" i="102"/>
  <c r="M35" i="102"/>
  <c r="M36" i="102"/>
  <c r="M37" i="102"/>
  <c r="M38" i="102"/>
  <c r="M40" i="102"/>
  <c r="M41" i="102"/>
  <c r="M42" i="102"/>
  <c r="M45" i="102"/>
  <c r="M46" i="102"/>
  <c r="M47" i="102"/>
  <c r="M48" i="102"/>
  <c r="M49" i="102"/>
  <c r="I5" i="102"/>
  <c r="I6" i="102"/>
  <c r="I8" i="102"/>
  <c r="I9" i="102"/>
  <c r="I10" i="102"/>
  <c r="I11" i="102"/>
  <c r="I12" i="102"/>
  <c r="I13" i="102"/>
  <c r="I14" i="102"/>
  <c r="I15" i="102"/>
  <c r="I17" i="102"/>
  <c r="I18" i="102"/>
  <c r="I20" i="102"/>
  <c r="I21" i="102"/>
  <c r="I22" i="102"/>
  <c r="I23" i="102"/>
  <c r="I25" i="102"/>
  <c r="I27" i="102" s="1"/>
  <c r="I26" i="102"/>
  <c r="I28" i="102"/>
  <c r="I29" i="102"/>
  <c r="I30" i="102"/>
  <c r="I31" i="102"/>
  <c r="I32" i="102"/>
  <c r="I34" i="102"/>
  <c r="I35" i="102"/>
  <c r="I36" i="102"/>
  <c r="I37" i="102"/>
  <c r="I38" i="102"/>
  <c r="I40" i="102"/>
  <c r="I43" i="102" s="1"/>
  <c r="I42" i="102"/>
  <c r="I45" i="102"/>
  <c r="I46" i="102"/>
  <c r="I47" i="102"/>
  <c r="I48" i="102"/>
  <c r="I49" i="102"/>
  <c r="F5" i="102"/>
  <c r="F6" i="102"/>
  <c r="F8" i="102"/>
  <c r="F9" i="102"/>
  <c r="F10" i="102"/>
  <c r="F11" i="102"/>
  <c r="J11" i="102" s="1"/>
  <c r="F12" i="102"/>
  <c r="F14" i="102"/>
  <c r="F15" i="102"/>
  <c r="J15" i="102" s="1"/>
  <c r="F17" i="102"/>
  <c r="F19" i="102" s="1"/>
  <c r="F18" i="102"/>
  <c r="F20" i="102"/>
  <c r="F21" i="102"/>
  <c r="F22" i="102"/>
  <c r="F23" i="102"/>
  <c r="F25" i="102"/>
  <c r="F26" i="102"/>
  <c r="F28" i="102"/>
  <c r="F29" i="102"/>
  <c r="F30" i="102"/>
  <c r="F31" i="102"/>
  <c r="F32" i="102"/>
  <c r="F34" i="102"/>
  <c r="F35" i="102"/>
  <c r="F36" i="102"/>
  <c r="F37" i="102"/>
  <c r="F38" i="102"/>
  <c r="F40" i="102"/>
  <c r="F41" i="102"/>
  <c r="F42" i="102"/>
  <c r="F45" i="102"/>
  <c r="F46" i="102"/>
  <c r="F47" i="102"/>
  <c r="F48" i="102"/>
  <c r="F49" i="102"/>
  <c r="F33" i="102" l="1"/>
  <c r="I24" i="102"/>
  <c r="M43" i="102"/>
  <c r="J50" i="125"/>
  <c r="J10" i="102"/>
  <c r="J5" i="102"/>
  <c r="J24" i="97"/>
  <c r="J16" i="117"/>
  <c r="J33" i="125"/>
  <c r="J27" i="97"/>
  <c r="J43" i="125"/>
  <c r="J44" i="125" s="1"/>
  <c r="J33" i="117"/>
  <c r="I44" i="125"/>
  <c r="M50" i="102"/>
  <c r="I39" i="102"/>
  <c r="F50" i="102"/>
  <c r="F39" i="102"/>
  <c r="F16" i="102"/>
  <c r="J16" i="124"/>
  <c r="J39" i="122"/>
  <c r="J19" i="125"/>
  <c r="J39" i="124"/>
  <c r="J43" i="117"/>
  <c r="J44" i="117" s="1"/>
  <c r="J39" i="125"/>
  <c r="J19" i="97"/>
  <c r="F44" i="97"/>
  <c r="I44" i="124"/>
  <c r="I51" i="124" s="1"/>
  <c r="J50" i="117"/>
  <c r="I44" i="102"/>
  <c r="M24" i="102"/>
  <c r="J33" i="121"/>
  <c r="J16" i="125"/>
  <c r="J33" i="97"/>
  <c r="J27" i="122"/>
  <c r="J24" i="124"/>
  <c r="J16" i="97"/>
  <c r="J16" i="121"/>
  <c r="M44" i="124"/>
  <c r="M39" i="102"/>
  <c r="M44" i="102" s="1"/>
  <c r="M16" i="102"/>
  <c r="J33" i="122"/>
  <c r="J24" i="121"/>
  <c r="J50" i="97"/>
  <c r="J19" i="122"/>
  <c r="F43" i="102"/>
  <c r="F44" i="102" s="1"/>
  <c r="F27" i="102"/>
  <c r="F24" i="102"/>
  <c r="J9" i="102"/>
  <c r="I50" i="102"/>
  <c r="I33" i="102"/>
  <c r="I19" i="102"/>
  <c r="I16" i="102"/>
  <c r="M33" i="102"/>
  <c r="M19" i="102"/>
  <c r="J44" i="124"/>
  <c r="J39" i="97"/>
  <c r="J44" i="97" s="1"/>
  <c r="J16" i="122"/>
  <c r="J39" i="121"/>
  <c r="J44" i="121" s="1"/>
  <c r="J50" i="122"/>
  <c r="J24" i="122"/>
  <c r="J50" i="121"/>
  <c r="M32" i="130"/>
  <c r="J22" i="102"/>
  <c r="J12" i="102"/>
  <c r="J43" i="122"/>
  <c r="J31" i="102"/>
  <c r="J49" i="102"/>
  <c r="J38" i="102"/>
  <c r="J36" i="102"/>
  <c r="J26" i="102"/>
  <c r="J23" i="102"/>
  <c r="J18" i="102"/>
  <c r="J13" i="102"/>
  <c r="J46" i="102"/>
  <c r="J42" i="102"/>
  <c r="J40" i="102"/>
  <c r="J37" i="102"/>
  <c r="J35" i="102"/>
  <c r="J30" i="102"/>
  <c r="J28" i="102"/>
  <c r="J20" i="102"/>
  <c r="J8" i="102"/>
  <c r="J48" i="102"/>
  <c r="J25" i="102"/>
  <c r="J27" i="102" s="1"/>
  <c r="J17" i="102"/>
  <c r="J34" i="102"/>
  <c r="J45" i="102"/>
  <c r="J41" i="102"/>
  <c r="J47" i="102"/>
  <c r="J32" i="102"/>
  <c r="J29" i="102"/>
  <c r="J21" i="102"/>
  <c r="J14" i="102"/>
  <c r="J6" i="102"/>
  <c r="N50" i="106"/>
  <c r="D50" i="106"/>
  <c r="D43" i="106"/>
  <c r="N39" i="106"/>
  <c r="D39" i="106"/>
  <c r="D33" i="106"/>
  <c r="N24" i="106"/>
  <c r="D24" i="106"/>
  <c r="O19" i="106"/>
  <c r="D19" i="106"/>
  <c r="N16" i="106"/>
  <c r="D16" i="106"/>
  <c r="D7" i="106"/>
  <c r="M5" i="106"/>
  <c r="M6" i="106"/>
  <c r="M8" i="106"/>
  <c r="M9" i="106"/>
  <c r="M10" i="106"/>
  <c r="M11" i="106"/>
  <c r="M12" i="106"/>
  <c r="M13" i="106"/>
  <c r="M14" i="106"/>
  <c r="M15" i="106"/>
  <c r="M17" i="106"/>
  <c r="M19" i="106" s="1"/>
  <c r="M18" i="106"/>
  <c r="M20" i="106"/>
  <c r="M21" i="106"/>
  <c r="M22" i="106"/>
  <c r="M23" i="106"/>
  <c r="M25" i="106"/>
  <c r="M27" i="106" s="1"/>
  <c r="M26" i="106"/>
  <c r="M28" i="106"/>
  <c r="M29" i="106"/>
  <c r="M30" i="106"/>
  <c r="M31" i="106"/>
  <c r="M32" i="106"/>
  <c r="M34" i="106"/>
  <c r="M35" i="106"/>
  <c r="M36" i="106"/>
  <c r="M37" i="106"/>
  <c r="M38" i="106"/>
  <c r="M40" i="106"/>
  <c r="M41" i="106"/>
  <c r="M42" i="106"/>
  <c r="M45" i="106"/>
  <c r="M46" i="106"/>
  <c r="M47" i="106"/>
  <c r="M48" i="106"/>
  <c r="M49" i="106"/>
  <c r="I5" i="106"/>
  <c r="I6" i="106"/>
  <c r="I8" i="106"/>
  <c r="I9" i="106"/>
  <c r="I10" i="106"/>
  <c r="I11" i="106"/>
  <c r="I12" i="106"/>
  <c r="I13" i="106"/>
  <c r="I14" i="106"/>
  <c r="I15" i="106"/>
  <c r="I17" i="106"/>
  <c r="I19" i="106" s="1"/>
  <c r="I18" i="106"/>
  <c r="I20" i="106"/>
  <c r="I21" i="106"/>
  <c r="I22" i="106"/>
  <c r="I23" i="106"/>
  <c r="I25" i="106"/>
  <c r="I27" i="106" s="1"/>
  <c r="I26" i="106"/>
  <c r="I28" i="106"/>
  <c r="I29" i="106"/>
  <c r="I30" i="106"/>
  <c r="I31" i="106"/>
  <c r="I32" i="106"/>
  <c r="I34" i="106"/>
  <c r="I35" i="106"/>
  <c r="I36" i="106"/>
  <c r="I37" i="106"/>
  <c r="I38" i="106"/>
  <c r="I40" i="106"/>
  <c r="I41" i="106"/>
  <c r="I42" i="106"/>
  <c r="I45" i="106"/>
  <c r="I46" i="106"/>
  <c r="I47" i="106"/>
  <c r="I48" i="106"/>
  <c r="I49" i="106"/>
  <c r="F5" i="106"/>
  <c r="F6" i="106"/>
  <c r="F8" i="106"/>
  <c r="F9" i="106"/>
  <c r="F10" i="106"/>
  <c r="F11" i="106"/>
  <c r="F12" i="106"/>
  <c r="F13" i="106"/>
  <c r="F14" i="106"/>
  <c r="F15" i="106"/>
  <c r="F17" i="106"/>
  <c r="F19" i="106" s="1"/>
  <c r="F18" i="106"/>
  <c r="F20" i="106"/>
  <c r="F21" i="106"/>
  <c r="F22" i="106"/>
  <c r="F23" i="106"/>
  <c r="F25" i="106"/>
  <c r="F27" i="106" s="1"/>
  <c r="F26" i="106"/>
  <c r="F28" i="106"/>
  <c r="F29" i="106"/>
  <c r="F30" i="106"/>
  <c r="F31" i="106"/>
  <c r="F32" i="106"/>
  <c r="F34" i="106"/>
  <c r="F35" i="106"/>
  <c r="F36" i="106"/>
  <c r="F37" i="106"/>
  <c r="F38" i="106"/>
  <c r="F40" i="106"/>
  <c r="F41" i="106"/>
  <c r="F42" i="106"/>
  <c r="F45" i="106"/>
  <c r="F46" i="106"/>
  <c r="F47" i="106"/>
  <c r="F48" i="106"/>
  <c r="O24" i="105"/>
  <c r="I5" i="105"/>
  <c r="I6" i="105"/>
  <c r="I8" i="105"/>
  <c r="I9" i="105"/>
  <c r="I10" i="105"/>
  <c r="I11" i="105"/>
  <c r="I12" i="105"/>
  <c r="I13" i="105"/>
  <c r="I14" i="105"/>
  <c r="I15" i="105"/>
  <c r="I17" i="105"/>
  <c r="I18" i="105"/>
  <c r="I20" i="105"/>
  <c r="I21" i="105"/>
  <c r="I22" i="105"/>
  <c r="I23" i="105"/>
  <c r="I25" i="105"/>
  <c r="I26" i="105"/>
  <c r="I28" i="105"/>
  <c r="I29" i="105"/>
  <c r="I30" i="105"/>
  <c r="I31" i="105"/>
  <c r="I32" i="105"/>
  <c r="I34" i="105"/>
  <c r="I35" i="105"/>
  <c r="I36" i="105"/>
  <c r="I37" i="105"/>
  <c r="I38" i="105"/>
  <c r="I40" i="105"/>
  <c r="I41" i="105"/>
  <c r="I42" i="105"/>
  <c r="I45" i="105"/>
  <c r="I46" i="105"/>
  <c r="I47" i="105"/>
  <c r="I48" i="105"/>
  <c r="I49" i="105"/>
  <c r="F5" i="105"/>
  <c r="F6" i="105"/>
  <c r="F8" i="105"/>
  <c r="F9" i="105"/>
  <c r="F10" i="105"/>
  <c r="F11" i="105"/>
  <c r="F12" i="105"/>
  <c r="F13" i="105"/>
  <c r="F14" i="105"/>
  <c r="F15" i="105"/>
  <c r="F17" i="105"/>
  <c r="F18" i="105"/>
  <c r="F20" i="105"/>
  <c r="F21" i="105"/>
  <c r="F22" i="105"/>
  <c r="F23" i="105"/>
  <c r="F25" i="105"/>
  <c r="F26" i="105"/>
  <c r="F28" i="105"/>
  <c r="F29" i="105"/>
  <c r="F30" i="105"/>
  <c r="F31" i="105"/>
  <c r="F32" i="105"/>
  <c r="F34" i="105"/>
  <c r="F35" i="105"/>
  <c r="F36" i="105"/>
  <c r="F37" i="105"/>
  <c r="F38" i="105"/>
  <c r="F40" i="105"/>
  <c r="F41" i="105"/>
  <c r="F42" i="105"/>
  <c r="F45" i="105"/>
  <c r="F46" i="105"/>
  <c r="F47" i="105"/>
  <c r="F48" i="105"/>
  <c r="F49" i="105"/>
  <c r="I5" i="107"/>
  <c r="J5" i="107" s="1"/>
  <c r="I6" i="107"/>
  <c r="J6" i="107" s="1"/>
  <c r="I8" i="107"/>
  <c r="I9" i="107"/>
  <c r="J9" i="107" s="1"/>
  <c r="I10" i="107"/>
  <c r="J10" i="107" s="1"/>
  <c r="I11" i="107"/>
  <c r="J11" i="107" s="1"/>
  <c r="I12" i="107"/>
  <c r="J12" i="107" s="1"/>
  <c r="I13" i="107"/>
  <c r="J13" i="107" s="1"/>
  <c r="I14" i="107"/>
  <c r="J14" i="107" s="1"/>
  <c r="I15" i="107"/>
  <c r="J15" i="107" s="1"/>
  <c r="I17" i="107"/>
  <c r="I18" i="107"/>
  <c r="J18" i="107" s="1"/>
  <c r="I20" i="107"/>
  <c r="I21" i="107"/>
  <c r="J21" i="107" s="1"/>
  <c r="I22" i="107"/>
  <c r="J22" i="107" s="1"/>
  <c r="I23" i="107"/>
  <c r="J23" i="107" s="1"/>
  <c r="I25" i="107"/>
  <c r="I26" i="107"/>
  <c r="J26" i="107" s="1"/>
  <c r="I28" i="107"/>
  <c r="I29" i="107"/>
  <c r="J29" i="107" s="1"/>
  <c r="I30" i="107"/>
  <c r="J30" i="107" s="1"/>
  <c r="I31" i="107"/>
  <c r="J31" i="107" s="1"/>
  <c r="I32" i="107"/>
  <c r="J32" i="107" s="1"/>
  <c r="I34" i="107"/>
  <c r="I35" i="107"/>
  <c r="J35" i="107" s="1"/>
  <c r="I36" i="107"/>
  <c r="J36" i="107" s="1"/>
  <c r="I37" i="107"/>
  <c r="J37" i="107" s="1"/>
  <c r="I38" i="107"/>
  <c r="J38" i="107" s="1"/>
  <c r="I40" i="107"/>
  <c r="I41" i="107"/>
  <c r="J41" i="107" s="1"/>
  <c r="I42" i="107"/>
  <c r="J42" i="107" s="1"/>
  <c r="I45" i="107"/>
  <c r="I46" i="107"/>
  <c r="J46" i="107" s="1"/>
  <c r="I47" i="107"/>
  <c r="J47" i="107" s="1"/>
  <c r="I48" i="107"/>
  <c r="J48" i="107" s="1"/>
  <c r="I49" i="107"/>
  <c r="J49" i="107" s="1"/>
  <c r="N24" i="107"/>
  <c r="N19" i="107"/>
  <c r="M5" i="107"/>
  <c r="M6" i="107"/>
  <c r="M8" i="107"/>
  <c r="M9" i="107"/>
  <c r="M10" i="107"/>
  <c r="M11" i="107"/>
  <c r="M12" i="107"/>
  <c r="M13" i="107"/>
  <c r="M14" i="107"/>
  <c r="M15" i="107"/>
  <c r="M17" i="107"/>
  <c r="M18" i="107"/>
  <c r="M20" i="107"/>
  <c r="M21" i="107"/>
  <c r="M22" i="107"/>
  <c r="M23" i="107"/>
  <c r="M25" i="107"/>
  <c r="M26" i="107"/>
  <c r="M28" i="107"/>
  <c r="M29" i="107"/>
  <c r="M30" i="107"/>
  <c r="M31" i="107"/>
  <c r="M32" i="107"/>
  <c r="M34" i="107"/>
  <c r="M35" i="107"/>
  <c r="M36" i="107"/>
  <c r="M37" i="107"/>
  <c r="M38" i="107"/>
  <c r="M40" i="107"/>
  <c r="M41" i="107"/>
  <c r="M42" i="107"/>
  <c r="M45" i="107"/>
  <c r="M46" i="107"/>
  <c r="M47" i="107"/>
  <c r="M48" i="107"/>
  <c r="M49" i="107"/>
  <c r="M5" i="104"/>
  <c r="M6" i="104"/>
  <c r="M8" i="104"/>
  <c r="M9" i="104"/>
  <c r="M10" i="104"/>
  <c r="M11" i="104"/>
  <c r="M12" i="104"/>
  <c r="M13" i="104"/>
  <c r="M14" i="104"/>
  <c r="M15" i="104"/>
  <c r="M17" i="104"/>
  <c r="M19" i="104" s="1"/>
  <c r="M18" i="104"/>
  <c r="M20" i="104"/>
  <c r="M21" i="104"/>
  <c r="M22" i="104"/>
  <c r="M23" i="104"/>
  <c r="M25" i="104"/>
  <c r="M27" i="104" s="1"/>
  <c r="M26" i="104"/>
  <c r="M28" i="104"/>
  <c r="M29" i="104"/>
  <c r="M30" i="104"/>
  <c r="M31" i="104"/>
  <c r="M32" i="104"/>
  <c r="M34" i="104"/>
  <c r="M35" i="104"/>
  <c r="M36" i="104"/>
  <c r="M37" i="104"/>
  <c r="M38" i="104"/>
  <c r="M40" i="104"/>
  <c r="M41" i="104"/>
  <c r="M42" i="104"/>
  <c r="M45" i="104"/>
  <c r="M46" i="104"/>
  <c r="M47" i="104"/>
  <c r="M48" i="104"/>
  <c r="M49" i="104"/>
  <c r="I5" i="104"/>
  <c r="I6" i="104"/>
  <c r="I8" i="104"/>
  <c r="I9" i="104"/>
  <c r="I10" i="104"/>
  <c r="I11" i="104"/>
  <c r="I12" i="104"/>
  <c r="I13" i="104"/>
  <c r="I14" i="104"/>
  <c r="I15" i="104"/>
  <c r="I17" i="104"/>
  <c r="I19" i="104" s="1"/>
  <c r="I18" i="104"/>
  <c r="I20" i="104"/>
  <c r="I21" i="104"/>
  <c r="I22" i="104"/>
  <c r="I23" i="104"/>
  <c r="I25" i="104"/>
  <c r="I27" i="104" s="1"/>
  <c r="I26" i="104"/>
  <c r="I28" i="104"/>
  <c r="I29" i="104"/>
  <c r="I30" i="104"/>
  <c r="I31" i="104"/>
  <c r="I32" i="104"/>
  <c r="I34" i="104"/>
  <c r="I35" i="104"/>
  <c r="I36" i="104"/>
  <c r="I37" i="104"/>
  <c r="I38" i="104"/>
  <c r="I40" i="104"/>
  <c r="I41" i="104"/>
  <c r="I42" i="104"/>
  <c r="I45" i="104"/>
  <c r="I46" i="104"/>
  <c r="I47" i="104"/>
  <c r="I48" i="104"/>
  <c r="I49" i="104"/>
  <c r="N7" i="104"/>
  <c r="F5" i="104"/>
  <c r="F6" i="104"/>
  <c r="F8" i="104"/>
  <c r="F9" i="104"/>
  <c r="F10" i="104"/>
  <c r="F11" i="104"/>
  <c r="F12" i="104"/>
  <c r="F13" i="104"/>
  <c r="F14" i="104"/>
  <c r="F15" i="104"/>
  <c r="F17" i="104"/>
  <c r="F18" i="104"/>
  <c r="F20" i="104"/>
  <c r="F21" i="104"/>
  <c r="F22" i="104"/>
  <c r="F23" i="104"/>
  <c r="F25" i="104"/>
  <c r="F26" i="104"/>
  <c r="F28" i="104"/>
  <c r="F29" i="104"/>
  <c r="F30" i="104"/>
  <c r="F31" i="104"/>
  <c r="F32" i="104"/>
  <c r="F34" i="104"/>
  <c r="F35" i="104"/>
  <c r="F36" i="104"/>
  <c r="F37" i="104"/>
  <c r="F38" i="104"/>
  <c r="F40" i="104"/>
  <c r="F41" i="104"/>
  <c r="F42" i="104"/>
  <c r="F45" i="104"/>
  <c r="F46" i="104"/>
  <c r="F47" i="104"/>
  <c r="F48" i="104"/>
  <c r="F49" i="104"/>
  <c r="N39" i="111"/>
  <c r="N16" i="111"/>
  <c r="M18" i="111"/>
  <c r="M19" i="111" s="1"/>
  <c r="M21" i="111"/>
  <c r="M22" i="111"/>
  <c r="M23" i="111"/>
  <c r="M25" i="111"/>
  <c r="M26" i="111"/>
  <c r="M28" i="111"/>
  <c r="M29" i="111"/>
  <c r="M30" i="111"/>
  <c r="M31" i="111"/>
  <c r="M32" i="111"/>
  <c r="M34" i="111"/>
  <c r="M35" i="111"/>
  <c r="M36" i="111"/>
  <c r="M37" i="111"/>
  <c r="M38" i="111"/>
  <c r="M40" i="111"/>
  <c r="M41" i="111"/>
  <c r="M42" i="111"/>
  <c r="M45" i="111"/>
  <c r="M46" i="111"/>
  <c r="M47" i="111"/>
  <c r="M49" i="111"/>
  <c r="I5" i="111"/>
  <c r="I6" i="111"/>
  <c r="I8" i="111"/>
  <c r="I9" i="111"/>
  <c r="I10" i="111"/>
  <c r="I11" i="111"/>
  <c r="I12" i="111"/>
  <c r="I13" i="111"/>
  <c r="I14" i="111"/>
  <c r="I15" i="111"/>
  <c r="I17" i="111"/>
  <c r="I18" i="111"/>
  <c r="I21" i="111"/>
  <c r="I22" i="111"/>
  <c r="I23" i="111"/>
  <c r="I25" i="111"/>
  <c r="I26" i="111"/>
  <c r="I28" i="111"/>
  <c r="I29" i="111"/>
  <c r="I30" i="111"/>
  <c r="I31" i="111"/>
  <c r="I32" i="111"/>
  <c r="I34" i="111"/>
  <c r="I35" i="111"/>
  <c r="I36" i="111"/>
  <c r="I37" i="111"/>
  <c r="I38" i="111"/>
  <c r="I40" i="111"/>
  <c r="I41" i="111"/>
  <c r="I42" i="111"/>
  <c r="I45" i="111"/>
  <c r="I46" i="111"/>
  <c r="I47" i="111"/>
  <c r="I48" i="111"/>
  <c r="I49" i="111"/>
  <c r="F5" i="111"/>
  <c r="F6" i="111"/>
  <c r="F8" i="111"/>
  <c r="F9" i="111"/>
  <c r="F10" i="111"/>
  <c r="F11" i="111"/>
  <c r="F12" i="111"/>
  <c r="F13" i="111"/>
  <c r="F14" i="111"/>
  <c r="F15" i="111"/>
  <c r="F17" i="111"/>
  <c r="F18" i="111"/>
  <c r="F21" i="111"/>
  <c r="F22" i="111"/>
  <c r="F23" i="111"/>
  <c r="F25" i="111"/>
  <c r="F26" i="111"/>
  <c r="F28" i="111"/>
  <c r="F29" i="111"/>
  <c r="F30" i="111"/>
  <c r="F31" i="111"/>
  <c r="F32" i="111"/>
  <c r="F34" i="111"/>
  <c r="F35" i="111"/>
  <c r="F36" i="111"/>
  <c r="F37" i="111"/>
  <c r="F38" i="111"/>
  <c r="F40" i="111"/>
  <c r="F41" i="111"/>
  <c r="F42" i="111"/>
  <c r="F45" i="111"/>
  <c r="F46" i="111"/>
  <c r="F47" i="111"/>
  <c r="F48" i="111"/>
  <c r="F49" i="111"/>
  <c r="N19" i="110"/>
  <c r="M5" i="110"/>
  <c r="M6" i="110"/>
  <c r="M9" i="110"/>
  <c r="M10" i="110"/>
  <c r="M11" i="110"/>
  <c r="M12" i="110"/>
  <c r="M13" i="110"/>
  <c r="M14" i="110"/>
  <c r="M15" i="110"/>
  <c r="M17" i="110"/>
  <c r="M18" i="110"/>
  <c r="M20" i="110"/>
  <c r="M21" i="110"/>
  <c r="M22" i="110"/>
  <c r="M23" i="110"/>
  <c r="M25" i="110"/>
  <c r="M26" i="110"/>
  <c r="M28" i="110"/>
  <c r="M29" i="110"/>
  <c r="M30" i="110"/>
  <c r="M31" i="110"/>
  <c r="M32" i="110"/>
  <c r="M34" i="110"/>
  <c r="M35" i="110"/>
  <c r="M36" i="110"/>
  <c r="M37" i="110"/>
  <c r="M38" i="110"/>
  <c r="M40" i="110"/>
  <c r="M41" i="110"/>
  <c r="M42" i="110"/>
  <c r="M45" i="110"/>
  <c r="M46" i="110"/>
  <c r="M47" i="110"/>
  <c r="M48" i="110"/>
  <c r="M49" i="110"/>
  <c r="L8" i="110"/>
  <c r="D7" i="110"/>
  <c r="D16" i="110" s="1"/>
  <c r="E8" i="110"/>
  <c r="I5" i="110"/>
  <c r="I6" i="110"/>
  <c r="I9" i="110"/>
  <c r="I10" i="110"/>
  <c r="I11" i="110"/>
  <c r="I12" i="110"/>
  <c r="I13" i="110"/>
  <c r="I14" i="110"/>
  <c r="I15" i="110"/>
  <c r="I18" i="110"/>
  <c r="I19" i="110" s="1"/>
  <c r="I20" i="110"/>
  <c r="I21" i="110"/>
  <c r="I22" i="110"/>
  <c r="I23" i="110"/>
  <c r="I25" i="110"/>
  <c r="I26" i="110"/>
  <c r="I28" i="110"/>
  <c r="I29" i="110"/>
  <c r="I30" i="110"/>
  <c r="I31" i="110"/>
  <c r="I32" i="110"/>
  <c r="I34" i="110"/>
  <c r="I35" i="110"/>
  <c r="I36" i="110"/>
  <c r="I37" i="110"/>
  <c r="I38" i="110"/>
  <c r="I40" i="110"/>
  <c r="I41" i="110"/>
  <c r="I42" i="110"/>
  <c r="I45" i="110"/>
  <c r="I46" i="110"/>
  <c r="I47" i="110"/>
  <c r="I48" i="110"/>
  <c r="I49" i="110"/>
  <c r="F5" i="110"/>
  <c r="F6" i="110"/>
  <c r="F9" i="110"/>
  <c r="F10" i="110"/>
  <c r="F11" i="110"/>
  <c r="F12" i="110"/>
  <c r="F13" i="110"/>
  <c r="F14" i="110"/>
  <c r="F15" i="110"/>
  <c r="F18" i="110"/>
  <c r="F19" i="110" s="1"/>
  <c r="F20" i="110"/>
  <c r="F21" i="110"/>
  <c r="F22" i="110"/>
  <c r="J22" i="110" s="1"/>
  <c r="F23" i="110"/>
  <c r="F25" i="110"/>
  <c r="F26" i="110"/>
  <c r="F28" i="110"/>
  <c r="F29" i="110"/>
  <c r="F30" i="110"/>
  <c r="F31" i="110"/>
  <c r="F32" i="110"/>
  <c r="F34" i="110"/>
  <c r="F35" i="110"/>
  <c r="F36" i="110"/>
  <c r="F37" i="110"/>
  <c r="F38" i="110"/>
  <c r="F40" i="110"/>
  <c r="F41" i="110"/>
  <c r="F42" i="110"/>
  <c r="F45" i="110"/>
  <c r="F46" i="110"/>
  <c r="F47" i="110"/>
  <c r="F48" i="110"/>
  <c r="F49" i="110"/>
  <c r="D50" i="109"/>
  <c r="D43" i="109"/>
  <c r="D39" i="109"/>
  <c r="N33" i="109"/>
  <c r="D33" i="109"/>
  <c r="D27" i="109"/>
  <c r="N24" i="109"/>
  <c r="D24" i="109"/>
  <c r="D19" i="109"/>
  <c r="N16" i="109"/>
  <c r="D16" i="109"/>
  <c r="D7" i="109"/>
  <c r="M5" i="109"/>
  <c r="M6" i="109"/>
  <c r="M8" i="109"/>
  <c r="M9" i="109"/>
  <c r="M10" i="109"/>
  <c r="M11" i="109"/>
  <c r="M12" i="109"/>
  <c r="M13" i="109"/>
  <c r="M14" i="109"/>
  <c r="M15" i="109"/>
  <c r="M17" i="109"/>
  <c r="M18" i="109"/>
  <c r="M20" i="109"/>
  <c r="M21" i="109"/>
  <c r="M22" i="109"/>
  <c r="M23" i="109"/>
  <c r="M25" i="109"/>
  <c r="M26" i="109"/>
  <c r="M28" i="109"/>
  <c r="M29" i="109"/>
  <c r="M30" i="109"/>
  <c r="M31" i="109"/>
  <c r="M32" i="109"/>
  <c r="M34" i="109"/>
  <c r="M35" i="109"/>
  <c r="M36" i="109"/>
  <c r="M37" i="109"/>
  <c r="M38" i="109"/>
  <c r="M40" i="109"/>
  <c r="M41" i="109"/>
  <c r="M42" i="109"/>
  <c r="M45" i="109"/>
  <c r="M46" i="109"/>
  <c r="M47" i="109"/>
  <c r="M48" i="109"/>
  <c r="M49" i="109"/>
  <c r="I5" i="109"/>
  <c r="I6" i="109"/>
  <c r="I8" i="109"/>
  <c r="I9" i="109"/>
  <c r="I10" i="109"/>
  <c r="I11" i="109"/>
  <c r="I12" i="109"/>
  <c r="I13" i="109"/>
  <c r="I14" i="109"/>
  <c r="I15" i="109"/>
  <c r="I17" i="109"/>
  <c r="I18" i="109"/>
  <c r="I20" i="109"/>
  <c r="I21" i="109"/>
  <c r="I22" i="109"/>
  <c r="I23" i="109"/>
  <c r="I25" i="109"/>
  <c r="I26" i="109"/>
  <c r="I28" i="109"/>
  <c r="I29" i="109"/>
  <c r="I30" i="109"/>
  <c r="I31" i="109"/>
  <c r="I32" i="109"/>
  <c r="I34" i="109"/>
  <c r="I35" i="109"/>
  <c r="I36" i="109"/>
  <c r="I37" i="109"/>
  <c r="I38" i="109"/>
  <c r="I40" i="109"/>
  <c r="I41" i="109"/>
  <c r="I42" i="109"/>
  <c r="I45" i="109"/>
  <c r="I46" i="109"/>
  <c r="I47" i="109"/>
  <c r="I48" i="109"/>
  <c r="I49" i="109"/>
  <c r="F5" i="109"/>
  <c r="F6" i="109"/>
  <c r="F8" i="109"/>
  <c r="F9" i="109"/>
  <c r="F10" i="109"/>
  <c r="F11" i="109"/>
  <c r="F12" i="109"/>
  <c r="F13" i="109"/>
  <c r="F14" i="109"/>
  <c r="F15" i="109"/>
  <c r="F17" i="109"/>
  <c r="F18" i="109"/>
  <c r="F20" i="109"/>
  <c r="F21" i="109"/>
  <c r="F22" i="109"/>
  <c r="F23" i="109"/>
  <c r="F25" i="109"/>
  <c r="F26" i="109"/>
  <c r="F28" i="109"/>
  <c r="F29" i="109"/>
  <c r="F30" i="109"/>
  <c r="F31" i="109"/>
  <c r="F32" i="109"/>
  <c r="F34" i="109"/>
  <c r="F35" i="109"/>
  <c r="F36" i="109"/>
  <c r="F37" i="109"/>
  <c r="F38" i="109"/>
  <c r="F40" i="109"/>
  <c r="F41" i="109"/>
  <c r="F42" i="109"/>
  <c r="F45" i="109"/>
  <c r="F46" i="109"/>
  <c r="F47" i="109"/>
  <c r="F48" i="109"/>
  <c r="J48" i="109" s="1"/>
  <c r="F49" i="109"/>
  <c r="F4" i="109"/>
  <c r="D16" i="108"/>
  <c r="D50" i="108"/>
  <c r="D43" i="108"/>
  <c r="D39" i="108"/>
  <c r="D33" i="108"/>
  <c r="D27" i="108"/>
  <c r="D24" i="108"/>
  <c r="D19" i="108"/>
  <c r="D7" i="108"/>
  <c r="M5" i="108"/>
  <c r="M6" i="108"/>
  <c r="M8" i="108"/>
  <c r="M9" i="108"/>
  <c r="M10" i="108"/>
  <c r="M11" i="108"/>
  <c r="M12" i="108"/>
  <c r="M13" i="108"/>
  <c r="M14" i="108"/>
  <c r="M15" i="108"/>
  <c r="M17" i="108"/>
  <c r="M18" i="108"/>
  <c r="M20" i="108"/>
  <c r="M21" i="108"/>
  <c r="M22" i="108"/>
  <c r="M23" i="108"/>
  <c r="M25" i="108"/>
  <c r="M26" i="108"/>
  <c r="M28" i="108"/>
  <c r="M29" i="108"/>
  <c r="M30" i="108"/>
  <c r="M31" i="108"/>
  <c r="M32" i="108"/>
  <c r="M34" i="108"/>
  <c r="M35" i="108"/>
  <c r="M36" i="108"/>
  <c r="M37" i="108"/>
  <c r="M38" i="108"/>
  <c r="M40" i="108"/>
  <c r="M41" i="108"/>
  <c r="M42" i="108"/>
  <c r="M45" i="108"/>
  <c r="M46" i="108"/>
  <c r="M47" i="108"/>
  <c r="M48" i="108"/>
  <c r="M49" i="108"/>
  <c r="I5" i="108"/>
  <c r="I6" i="108"/>
  <c r="I8" i="108"/>
  <c r="I9" i="108"/>
  <c r="I10" i="108"/>
  <c r="I11" i="108"/>
  <c r="I12" i="108"/>
  <c r="I13" i="108"/>
  <c r="I14" i="108"/>
  <c r="I15" i="108"/>
  <c r="I17" i="108"/>
  <c r="I18" i="108"/>
  <c r="I20" i="108"/>
  <c r="I21" i="108"/>
  <c r="I22" i="108"/>
  <c r="I23" i="108"/>
  <c r="I25" i="108"/>
  <c r="I26" i="108"/>
  <c r="I28" i="108"/>
  <c r="I29" i="108"/>
  <c r="I30" i="108"/>
  <c r="I31" i="108"/>
  <c r="I32" i="108"/>
  <c r="I34" i="108"/>
  <c r="I35" i="108"/>
  <c r="I36" i="108"/>
  <c r="I37" i="108"/>
  <c r="I38" i="108"/>
  <c r="I40" i="108"/>
  <c r="I41" i="108"/>
  <c r="I42" i="108"/>
  <c r="I45" i="108"/>
  <c r="I46" i="108"/>
  <c r="I47" i="108"/>
  <c r="I48" i="108"/>
  <c r="I49" i="108"/>
  <c r="F5" i="108"/>
  <c r="F6" i="108"/>
  <c r="F8" i="108"/>
  <c r="F9" i="108"/>
  <c r="F10" i="108"/>
  <c r="F11" i="108"/>
  <c r="J11" i="108" s="1"/>
  <c r="F12" i="108"/>
  <c r="F13" i="108"/>
  <c r="F14" i="108"/>
  <c r="J14" i="108" s="1"/>
  <c r="F15" i="108"/>
  <c r="F17" i="108"/>
  <c r="F18" i="108"/>
  <c r="F20" i="108"/>
  <c r="F21" i="108"/>
  <c r="F22" i="108"/>
  <c r="J22" i="108" s="1"/>
  <c r="F23" i="108"/>
  <c r="F25" i="108"/>
  <c r="F26" i="108"/>
  <c r="F28" i="108"/>
  <c r="F29" i="108"/>
  <c r="F30" i="108"/>
  <c r="F31" i="108"/>
  <c r="F32" i="108"/>
  <c r="F34" i="108"/>
  <c r="F35" i="108"/>
  <c r="F36" i="108"/>
  <c r="F37" i="108"/>
  <c r="F38" i="108"/>
  <c r="F40" i="108"/>
  <c r="F42" i="108"/>
  <c r="F45" i="108"/>
  <c r="F46" i="108"/>
  <c r="F47" i="108"/>
  <c r="F48" i="108"/>
  <c r="F49" i="108"/>
  <c r="D50" i="103"/>
  <c r="D43" i="103"/>
  <c r="D39" i="103"/>
  <c r="N33" i="103"/>
  <c r="D33" i="103"/>
  <c r="D27" i="103"/>
  <c r="N24" i="103"/>
  <c r="D24" i="103"/>
  <c r="D19" i="103"/>
  <c r="N16" i="103"/>
  <c r="D16" i="103"/>
  <c r="D7" i="103"/>
  <c r="I5" i="103"/>
  <c r="I6" i="103"/>
  <c r="I8" i="103"/>
  <c r="I9" i="103"/>
  <c r="I10" i="103"/>
  <c r="I11" i="103"/>
  <c r="I12" i="103"/>
  <c r="I13" i="103"/>
  <c r="I14" i="103"/>
  <c r="I15" i="103"/>
  <c r="I17" i="103"/>
  <c r="I18" i="103"/>
  <c r="I20" i="103"/>
  <c r="I21" i="103"/>
  <c r="I22" i="103"/>
  <c r="I23" i="103"/>
  <c r="I25" i="103"/>
  <c r="I26" i="103"/>
  <c r="I28" i="103"/>
  <c r="I29" i="103"/>
  <c r="I30" i="103"/>
  <c r="I31" i="103"/>
  <c r="I32" i="103"/>
  <c r="I34" i="103"/>
  <c r="I35" i="103"/>
  <c r="I36" i="103"/>
  <c r="I37" i="103"/>
  <c r="I38" i="103"/>
  <c r="I40" i="103"/>
  <c r="I41" i="103"/>
  <c r="I42" i="103"/>
  <c r="I45" i="103"/>
  <c r="I46" i="103"/>
  <c r="I47" i="103"/>
  <c r="I48" i="103"/>
  <c r="F5" i="103"/>
  <c r="F6" i="103"/>
  <c r="F8" i="103"/>
  <c r="F9" i="103"/>
  <c r="F10" i="103"/>
  <c r="F11" i="103"/>
  <c r="F12" i="103"/>
  <c r="F13" i="103"/>
  <c r="F14" i="103"/>
  <c r="F15" i="103"/>
  <c r="F17" i="103"/>
  <c r="F18" i="103"/>
  <c r="F20" i="103"/>
  <c r="F21" i="103"/>
  <c r="F22" i="103"/>
  <c r="F23" i="103"/>
  <c r="F25" i="103"/>
  <c r="F26" i="103"/>
  <c r="F28" i="103"/>
  <c r="F29" i="103"/>
  <c r="F30" i="103"/>
  <c r="F31" i="103"/>
  <c r="F32" i="103"/>
  <c r="F34" i="103"/>
  <c r="F35" i="103"/>
  <c r="F36" i="103"/>
  <c r="F37" i="103"/>
  <c r="F38" i="103"/>
  <c r="F40" i="103"/>
  <c r="F41" i="103"/>
  <c r="F42" i="103"/>
  <c r="F45" i="103"/>
  <c r="F46" i="103"/>
  <c r="F47" i="103"/>
  <c r="F48" i="103"/>
  <c r="F49" i="103"/>
  <c r="M5" i="101"/>
  <c r="M6" i="101"/>
  <c r="M8" i="101"/>
  <c r="M9" i="101"/>
  <c r="M10" i="101"/>
  <c r="M11" i="101"/>
  <c r="M12" i="101"/>
  <c r="M13" i="101"/>
  <c r="M14" i="101"/>
  <c r="M15" i="101"/>
  <c r="M17" i="101"/>
  <c r="M18" i="101"/>
  <c r="M20" i="101"/>
  <c r="M21" i="101"/>
  <c r="M22" i="101"/>
  <c r="M23" i="101"/>
  <c r="M25" i="101"/>
  <c r="M26" i="101"/>
  <c r="M28" i="101"/>
  <c r="M29" i="101"/>
  <c r="M30" i="101"/>
  <c r="M31" i="101"/>
  <c r="M32" i="101"/>
  <c r="M34" i="101"/>
  <c r="M35" i="101"/>
  <c r="M36" i="101"/>
  <c r="M37" i="101"/>
  <c r="M38" i="101"/>
  <c r="M40" i="101"/>
  <c r="M41" i="101"/>
  <c r="M42" i="101"/>
  <c r="M45" i="101"/>
  <c r="M46" i="101"/>
  <c r="M47" i="101"/>
  <c r="M48" i="101"/>
  <c r="M49" i="101"/>
  <c r="I5" i="101"/>
  <c r="I6" i="101"/>
  <c r="I8" i="101"/>
  <c r="I9" i="101"/>
  <c r="I10" i="101"/>
  <c r="I11" i="101"/>
  <c r="I12" i="101"/>
  <c r="I13" i="101"/>
  <c r="I14" i="101"/>
  <c r="I15" i="101"/>
  <c r="I17" i="101"/>
  <c r="I18" i="101"/>
  <c r="I20" i="101"/>
  <c r="I21" i="101"/>
  <c r="I22" i="101"/>
  <c r="I23" i="101"/>
  <c r="I25" i="101"/>
  <c r="I26" i="101"/>
  <c r="I28" i="101"/>
  <c r="I29" i="101"/>
  <c r="I30" i="101"/>
  <c r="I31" i="101"/>
  <c r="I32" i="101"/>
  <c r="I34" i="101"/>
  <c r="I35" i="101"/>
  <c r="I36" i="101"/>
  <c r="I37" i="101"/>
  <c r="I38" i="101"/>
  <c r="I40" i="101"/>
  <c r="I41" i="101"/>
  <c r="I42" i="101"/>
  <c r="I45" i="101"/>
  <c r="I46" i="101"/>
  <c r="I47" i="101"/>
  <c r="I48" i="101"/>
  <c r="I49" i="101"/>
  <c r="F5" i="101"/>
  <c r="F6" i="101"/>
  <c r="F8" i="101"/>
  <c r="F9" i="101"/>
  <c r="F10" i="101"/>
  <c r="J10" i="101" s="1"/>
  <c r="F11" i="101"/>
  <c r="F12" i="101"/>
  <c r="J12" i="101" s="1"/>
  <c r="F13" i="101"/>
  <c r="F14" i="101"/>
  <c r="J14" i="101" s="1"/>
  <c r="F15" i="101"/>
  <c r="F17" i="101"/>
  <c r="F18" i="101"/>
  <c r="F20" i="101"/>
  <c r="F21" i="101"/>
  <c r="F22" i="101"/>
  <c r="J22" i="101" s="1"/>
  <c r="F23" i="101"/>
  <c r="F25" i="101"/>
  <c r="J25" i="101" s="1"/>
  <c r="F26" i="101"/>
  <c r="F28" i="101"/>
  <c r="F29" i="101"/>
  <c r="F30" i="101"/>
  <c r="F31" i="101"/>
  <c r="F32" i="101"/>
  <c r="F34" i="101"/>
  <c r="F35" i="101"/>
  <c r="F36" i="101"/>
  <c r="F37" i="101"/>
  <c r="F38" i="101"/>
  <c r="F40" i="101"/>
  <c r="F41" i="101"/>
  <c r="F42" i="101"/>
  <c r="F45" i="101"/>
  <c r="F46" i="101"/>
  <c r="J46" i="101" s="1"/>
  <c r="F47" i="101"/>
  <c r="F48" i="101"/>
  <c r="F49" i="101"/>
  <c r="M5" i="95"/>
  <c r="M6" i="95"/>
  <c r="M8" i="95"/>
  <c r="M9" i="95"/>
  <c r="M10" i="95"/>
  <c r="M11" i="95"/>
  <c r="M12" i="95"/>
  <c r="M13" i="95"/>
  <c r="M14" i="95"/>
  <c r="M15" i="95"/>
  <c r="M17" i="95"/>
  <c r="M18" i="95"/>
  <c r="M20" i="95"/>
  <c r="M21" i="95"/>
  <c r="M22" i="95"/>
  <c r="M23" i="95"/>
  <c r="M25" i="95"/>
  <c r="M26" i="95"/>
  <c r="M28" i="95"/>
  <c r="M29" i="95"/>
  <c r="M30" i="95"/>
  <c r="M31" i="95"/>
  <c r="M32" i="95"/>
  <c r="M34" i="95"/>
  <c r="M35" i="95"/>
  <c r="M36" i="95"/>
  <c r="M37" i="95"/>
  <c r="M38" i="95"/>
  <c r="M40" i="95"/>
  <c r="M41" i="95"/>
  <c r="M42" i="95"/>
  <c r="M45" i="95"/>
  <c r="M46" i="95"/>
  <c r="M47" i="95"/>
  <c r="M48" i="95"/>
  <c r="M49" i="95"/>
  <c r="I5" i="95"/>
  <c r="I6" i="95"/>
  <c r="I8" i="95"/>
  <c r="I9" i="95"/>
  <c r="I10" i="95"/>
  <c r="I11" i="95"/>
  <c r="I12" i="95"/>
  <c r="I13" i="95"/>
  <c r="I14" i="95"/>
  <c r="I15" i="95"/>
  <c r="I17" i="95"/>
  <c r="I18" i="95"/>
  <c r="I20" i="95"/>
  <c r="I21" i="95"/>
  <c r="I22" i="95"/>
  <c r="I23" i="95"/>
  <c r="I25" i="95"/>
  <c r="I26" i="95"/>
  <c r="I28" i="95"/>
  <c r="I29" i="95"/>
  <c r="I30" i="95"/>
  <c r="I31" i="95"/>
  <c r="I32" i="95"/>
  <c r="I34" i="95"/>
  <c r="I35" i="95"/>
  <c r="I36" i="95"/>
  <c r="I37" i="95"/>
  <c r="I38" i="95"/>
  <c r="I40" i="95"/>
  <c r="I41" i="95"/>
  <c r="I42" i="95"/>
  <c r="I45" i="95"/>
  <c r="I46" i="95"/>
  <c r="I47" i="95"/>
  <c r="I48" i="95"/>
  <c r="I49" i="95"/>
  <c r="F5" i="95"/>
  <c r="F6" i="95"/>
  <c r="J6" i="95" s="1"/>
  <c r="F8" i="95"/>
  <c r="J8" i="95" s="1"/>
  <c r="F9" i="95"/>
  <c r="J9" i="95" s="1"/>
  <c r="F10" i="95"/>
  <c r="J10" i="95" s="1"/>
  <c r="F11" i="95"/>
  <c r="F12" i="95"/>
  <c r="F13" i="95"/>
  <c r="F14" i="95"/>
  <c r="J14" i="95" s="1"/>
  <c r="F15" i="95"/>
  <c r="F17" i="95"/>
  <c r="F18" i="95"/>
  <c r="F20" i="95"/>
  <c r="F21" i="95"/>
  <c r="J21" i="95" s="1"/>
  <c r="F22" i="95"/>
  <c r="J22" i="95" s="1"/>
  <c r="F23" i="95"/>
  <c r="F25" i="95"/>
  <c r="F26" i="95"/>
  <c r="F28" i="95"/>
  <c r="F29" i="95"/>
  <c r="F30" i="95"/>
  <c r="F31" i="95"/>
  <c r="F32" i="95"/>
  <c r="F34" i="95"/>
  <c r="F35" i="95"/>
  <c r="F36" i="95"/>
  <c r="F37" i="95"/>
  <c r="F38" i="95"/>
  <c r="F40" i="95"/>
  <c r="F41" i="95"/>
  <c r="F42" i="95"/>
  <c r="F45" i="95"/>
  <c r="J46" i="95"/>
  <c r="F47" i="95"/>
  <c r="J47" i="95" s="1"/>
  <c r="F48" i="95"/>
  <c r="F49" i="95"/>
  <c r="I14" i="94"/>
  <c r="I5" i="94"/>
  <c r="I6" i="94"/>
  <c r="I8" i="94"/>
  <c r="I9" i="94"/>
  <c r="I10" i="94"/>
  <c r="I11" i="94"/>
  <c r="I12" i="94"/>
  <c r="I13" i="94"/>
  <c r="I15" i="94"/>
  <c r="I17" i="94"/>
  <c r="I18" i="94"/>
  <c r="I20" i="94"/>
  <c r="I21" i="94"/>
  <c r="I22" i="94"/>
  <c r="I23" i="94"/>
  <c r="I25" i="94"/>
  <c r="I26" i="94"/>
  <c r="I28" i="94"/>
  <c r="I29" i="94"/>
  <c r="I30" i="94"/>
  <c r="I31" i="94"/>
  <c r="I32" i="94"/>
  <c r="I34" i="94"/>
  <c r="I35" i="94"/>
  <c r="I36" i="94"/>
  <c r="I37" i="94"/>
  <c r="I38" i="94"/>
  <c r="I40" i="94"/>
  <c r="I41" i="94"/>
  <c r="I42" i="94"/>
  <c r="I45" i="94"/>
  <c r="I46" i="94"/>
  <c r="I47" i="94"/>
  <c r="I48" i="94"/>
  <c r="I49" i="94"/>
  <c r="M5" i="94"/>
  <c r="M6" i="94"/>
  <c r="M8" i="94"/>
  <c r="M9" i="94"/>
  <c r="M10" i="94"/>
  <c r="M11" i="94"/>
  <c r="M12" i="94"/>
  <c r="M13" i="94"/>
  <c r="M14" i="94"/>
  <c r="M15" i="94"/>
  <c r="M17" i="94"/>
  <c r="M18" i="94"/>
  <c r="M20" i="94"/>
  <c r="M21" i="94"/>
  <c r="M22" i="94"/>
  <c r="M23" i="94"/>
  <c r="M25" i="94"/>
  <c r="M26" i="94"/>
  <c r="M28" i="94"/>
  <c r="M29" i="94"/>
  <c r="M30" i="94"/>
  <c r="M31" i="94"/>
  <c r="M32" i="94"/>
  <c r="M34" i="94"/>
  <c r="M35" i="94"/>
  <c r="M36" i="94"/>
  <c r="M37" i="94"/>
  <c r="M38" i="94"/>
  <c r="M40" i="94"/>
  <c r="M41" i="94"/>
  <c r="M42" i="94"/>
  <c r="M45" i="94"/>
  <c r="M46" i="94"/>
  <c r="M47" i="94"/>
  <c r="M48" i="94"/>
  <c r="M49" i="94"/>
  <c r="F5" i="94"/>
  <c r="F6" i="94"/>
  <c r="F8" i="94"/>
  <c r="F9" i="94"/>
  <c r="F10" i="94"/>
  <c r="F11" i="94"/>
  <c r="F12" i="94"/>
  <c r="F13" i="94"/>
  <c r="F14" i="94"/>
  <c r="F15" i="94"/>
  <c r="F17" i="94"/>
  <c r="F18" i="94"/>
  <c r="J18" i="94" s="1"/>
  <c r="F20" i="94"/>
  <c r="F21" i="94"/>
  <c r="F22" i="94"/>
  <c r="J22" i="94" s="1"/>
  <c r="F23" i="94"/>
  <c r="J23" i="94" s="1"/>
  <c r="F25" i="94"/>
  <c r="F26" i="94"/>
  <c r="J26" i="94" s="1"/>
  <c r="F28" i="94"/>
  <c r="J28" i="94" s="1"/>
  <c r="F29" i="94"/>
  <c r="F30" i="94"/>
  <c r="J30" i="94" s="1"/>
  <c r="F31" i="94"/>
  <c r="F32" i="94"/>
  <c r="J32" i="94" s="1"/>
  <c r="F34" i="94"/>
  <c r="J34" i="94" s="1"/>
  <c r="F35" i="94"/>
  <c r="F36" i="94"/>
  <c r="J36" i="94" s="1"/>
  <c r="F37" i="94"/>
  <c r="F38" i="94"/>
  <c r="J38" i="94" s="1"/>
  <c r="F40" i="94"/>
  <c r="J40" i="94" s="1"/>
  <c r="F41" i="94"/>
  <c r="F42" i="94"/>
  <c r="J42" i="94" s="1"/>
  <c r="F45" i="94"/>
  <c r="F46" i="94"/>
  <c r="F47" i="94"/>
  <c r="F48" i="94"/>
  <c r="J48" i="94" s="1"/>
  <c r="F49" i="94"/>
  <c r="J49" i="94" s="1"/>
  <c r="I5" i="93"/>
  <c r="I6" i="93"/>
  <c r="I8" i="93"/>
  <c r="I9" i="93"/>
  <c r="I10" i="93"/>
  <c r="I11" i="93"/>
  <c r="I12" i="93"/>
  <c r="I13" i="93"/>
  <c r="I14" i="93"/>
  <c r="I15" i="93"/>
  <c r="I17" i="93"/>
  <c r="I18" i="93"/>
  <c r="I20" i="93"/>
  <c r="I21" i="93"/>
  <c r="I22" i="93"/>
  <c r="I23" i="93"/>
  <c r="I25" i="93"/>
  <c r="I26" i="93"/>
  <c r="I28" i="93"/>
  <c r="I29" i="93"/>
  <c r="I30" i="93"/>
  <c r="I31" i="93"/>
  <c r="I32" i="93"/>
  <c r="I34" i="93"/>
  <c r="I35" i="93"/>
  <c r="I36" i="93"/>
  <c r="I37" i="93"/>
  <c r="I38" i="93"/>
  <c r="I40" i="93"/>
  <c r="I41" i="93"/>
  <c r="I42" i="93"/>
  <c r="I45" i="93"/>
  <c r="I46" i="93"/>
  <c r="I47" i="93"/>
  <c r="I48" i="93"/>
  <c r="I49" i="93"/>
  <c r="J49" i="93" s="1"/>
  <c r="I50" i="93"/>
  <c r="F5" i="93"/>
  <c r="F6" i="93"/>
  <c r="F8" i="93"/>
  <c r="F9" i="93"/>
  <c r="F10" i="93"/>
  <c r="F11" i="93"/>
  <c r="F12" i="93"/>
  <c r="F13" i="93"/>
  <c r="F14" i="93"/>
  <c r="F15" i="93"/>
  <c r="F17" i="93"/>
  <c r="F18" i="93"/>
  <c r="F20" i="93"/>
  <c r="F21" i="93"/>
  <c r="F22" i="93"/>
  <c r="F23" i="93"/>
  <c r="F25" i="93"/>
  <c r="F26" i="93"/>
  <c r="F28" i="93"/>
  <c r="F29" i="93"/>
  <c r="F30" i="93"/>
  <c r="F31" i="93"/>
  <c r="F32" i="93"/>
  <c r="F34" i="93"/>
  <c r="F35" i="93"/>
  <c r="F36" i="93"/>
  <c r="F37" i="93"/>
  <c r="F38" i="93"/>
  <c r="F40" i="93"/>
  <c r="F41" i="93"/>
  <c r="F42" i="93"/>
  <c r="F45" i="93"/>
  <c r="F46" i="93"/>
  <c r="F47" i="93"/>
  <c r="F48" i="93"/>
  <c r="F49" i="93"/>
  <c r="E50" i="91"/>
  <c r="G50" i="91"/>
  <c r="H50" i="91"/>
  <c r="K50" i="91"/>
  <c r="L50" i="91"/>
  <c r="D50" i="91"/>
  <c r="E43" i="91"/>
  <c r="G43" i="91"/>
  <c r="H43" i="91"/>
  <c r="K43" i="91"/>
  <c r="L43" i="91"/>
  <c r="D43" i="91"/>
  <c r="E39" i="91"/>
  <c r="G39" i="91"/>
  <c r="H39" i="91"/>
  <c r="K39" i="91"/>
  <c r="L39" i="91"/>
  <c r="D39" i="91"/>
  <c r="E27" i="91"/>
  <c r="G27" i="91"/>
  <c r="H27" i="91"/>
  <c r="K27" i="91"/>
  <c r="L27" i="91"/>
  <c r="D27" i="91"/>
  <c r="E19" i="91"/>
  <c r="G19" i="91"/>
  <c r="H19" i="91"/>
  <c r="K19" i="91"/>
  <c r="L19" i="91"/>
  <c r="D19" i="91"/>
  <c r="F5" i="91"/>
  <c r="J5" i="91" s="1"/>
  <c r="F6" i="91"/>
  <c r="F8" i="91"/>
  <c r="F9" i="91"/>
  <c r="J9" i="91" s="1"/>
  <c r="F10" i="91"/>
  <c r="J10" i="91" s="1"/>
  <c r="F11" i="91"/>
  <c r="J11" i="91" s="1"/>
  <c r="F12" i="91"/>
  <c r="J12" i="91" s="1"/>
  <c r="F13" i="91"/>
  <c r="J13" i="91" s="1"/>
  <c r="F14" i="91"/>
  <c r="J14" i="91" s="1"/>
  <c r="F15" i="91"/>
  <c r="J15" i="91" s="1"/>
  <c r="F18" i="91"/>
  <c r="F20" i="91"/>
  <c r="F21" i="91"/>
  <c r="J21" i="91" s="1"/>
  <c r="F22" i="91"/>
  <c r="J22" i="91" s="1"/>
  <c r="F23" i="91"/>
  <c r="J23" i="91" s="1"/>
  <c r="F25" i="91"/>
  <c r="F26" i="91"/>
  <c r="J26" i="91" s="1"/>
  <c r="F28" i="91"/>
  <c r="F29" i="91"/>
  <c r="J29" i="91" s="1"/>
  <c r="F30" i="91"/>
  <c r="J30" i="91" s="1"/>
  <c r="F31" i="91"/>
  <c r="J31" i="91" s="1"/>
  <c r="F32" i="91"/>
  <c r="J32" i="91" s="1"/>
  <c r="F34" i="91"/>
  <c r="J34" i="91" s="1"/>
  <c r="F35" i="91"/>
  <c r="J35" i="91" s="1"/>
  <c r="F36" i="91"/>
  <c r="J36" i="91" s="1"/>
  <c r="F37" i="91"/>
  <c r="J37" i="91" s="1"/>
  <c r="F38" i="91"/>
  <c r="J38" i="91" s="1"/>
  <c r="F40" i="91"/>
  <c r="J40" i="91" s="1"/>
  <c r="F41" i="91"/>
  <c r="J41" i="91" s="1"/>
  <c r="F42" i="91"/>
  <c r="J42" i="91" s="1"/>
  <c r="F45" i="91"/>
  <c r="J45" i="91" s="1"/>
  <c r="F46" i="91"/>
  <c r="F47" i="91"/>
  <c r="J47" i="91" s="1"/>
  <c r="F48" i="91"/>
  <c r="J48" i="91" s="1"/>
  <c r="F49" i="91"/>
  <c r="J49" i="91" s="1"/>
  <c r="D50" i="121"/>
  <c r="D43" i="121"/>
  <c r="D39" i="121"/>
  <c r="D33" i="121"/>
  <c r="D27" i="121"/>
  <c r="D24" i="121"/>
  <c r="D19" i="121"/>
  <c r="D16" i="121"/>
  <c r="D7" i="121"/>
  <c r="N5" i="121"/>
  <c r="N6" i="121"/>
  <c r="N7" i="121"/>
  <c r="N8" i="121"/>
  <c r="N9" i="121"/>
  <c r="N10" i="121"/>
  <c r="N12" i="121"/>
  <c r="N14" i="121"/>
  <c r="N16" i="121"/>
  <c r="N17" i="121"/>
  <c r="N19" i="121"/>
  <c r="N20" i="121"/>
  <c r="N21" i="121"/>
  <c r="N22" i="121"/>
  <c r="N24" i="121"/>
  <c r="N29" i="121"/>
  <c r="N30" i="121"/>
  <c r="N31" i="121"/>
  <c r="N32" i="121"/>
  <c r="N33" i="121"/>
  <c r="N34" i="121"/>
  <c r="N39" i="121"/>
  <c r="N44" i="121"/>
  <c r="N45" i="121"/>
  <c r="N46" i="121"/>
  <c r="N47" i="121"/>
  <c r="N48" i="121"/>
  <c r="N50" i="121"/>
  <c r="N4" i="121"/>
  <c r="M4" i="121"/>
  <c r="M7" i="121" s="1"/>
  <c r="M51" i="121" s="1"/>
  <c r="I4" i="121"/>
  <c r="I7" i="121" s="1"/>
  <c r="I51" i="121" s="1"/>
  <c r="F4" i="121"/>
  <c r="F7" i="121" s="1"/>
  <c r="F51" i="121" s="1"/>
  <c r="D50" i="122"/>
  <c r="D43" i="122"/>
  <c r="D39" i="122"/>
  <c r="D33" i="122"/>
  <c r="D27" i="122"/>
  <c r="D24" i="122"/>
  <c r="D19" i="122"/>
  <c r="D16" i="122"/>
  <c r="D7" i="122"/>
  <c r="N5" i="122"/>
  <c r="N6" i="122"/>
  <c r="N7" i="122"/>
  <c r="N8" i="122"/>
  <c r="N9" i="122"/>
  <c r="N10" i="122"/>
  <c r="N11" i="122"/>
  <c r="N12" i="122"/>
  <c r="N14" i="122"/>
  <c r="N15" i="122"/>
  <c r="N16" i="122"/>
  <c r="N17" i="122"/>
  <c r="N20" i="122"/>
  <c r="N21" i="122"/>
  <c r="N22" i="122"/>
  <c r="N26" i="122"/>
  <c r="N27" i="122"/>
  <c r="N29" i="122"/>
  <c r="N30" i="122"/>
  <c r="N32" i="122"/>
  <c r="N34" i="122"/>
  <c r="N35" i="122"/>
  <c r="N36" i="122"/>
  <c r="N38" i="122"/>
  <c r="N39" i="122"/>
  <c r="N41" i="122"/>
  <c r="N43" i="122"/>
  <c r="N44" i="122"/>
  <c r="N45" i="122"/>
  <c r="N46" i="122"/>
  <c r="N47" i="122"/>
  <c r="N48" i="122"/>
  <c r="N49" i="122"/>
  <c r="N50" i="122"/>
  <c r="N4" i="122"/>
  <c r="M4" i="122"/>
  <c r="M7" i="122" s="1"/>
  <c r="M51" i="122" s="1"/>
  <c r="I4" i="122"/>
  <c r="I7" i="122" s="1"/>
  <c r="I51" i="122" s="1"/>
  <c r="F4" i="122"/>
  <c r="F7" i="122" s="1"/>
  <c r="F51" i="122" s="1"/>
  <c r="D50" i="125"/>
  <c r="D43" i="125"/>
  <c r="D39" i="125"/>
  <c r="D33" i="125"/>
  <c r="D27" i="125"/>
  <c r="D24" i="125"/>
  <c r="D19" i="125"/>
  <c r="D16" i="125"/>
  <c r="D7" i="125"/>
  <c r="N14" i="125"/>
  <c r="N16" i="125"/>
  <c r="N17" i="125"/>
  <c r="N19" i="125"/>
  <c r="N20" i="125"/>
  <c r="N21" i="125"/>
  <c r="N22" i="125"/>
  <c r="N24" i="125"/>
  <c r="N28" i="125"/>
  <c r="N29" i="125"/>
  <c r="N30" i="125"/>
  <c r="N32" i="125"/>
  <c r="N33" i="125"/>
  <c r="N34" i="125"/>
  <c r="N35" i="125"/>
  <c r="N39" i="125"/>
  <c r="N42" i="125"/>
  <c r="N43" i="125"/>
  <c r="N44" i="125"/>
  <c r="N45" i="125"/>
  <c r="N46" i="125"/>
  <c r="N47" i="125"/>
  <c r="N48" i="125"/>
  <c r="N49" i="125"/>
  <c r="N50" i="125"/>
  <c r="M4" i="125"/>
  <c r="M7" i="125" s="1"/>
  <c r="M51" i="125" s="1"/>
  <c r="I4" i="125"/>
  <c r="I7" i="125" s="1"/>
  <c r="I51" i="125" s="1"/>
  <c r="F4" i="125"/>
  <c r="F7" i="125" s="1"/>
  <c r="F51" i="125" s="1"/>
  <c r="D50" i="124"/>
  <c r="D43" i="124"/>
  <c r="D39" i="124"/>
  <c r="D27" i="124"/>
  <c r="D33" i="124"/>
  <c r="D24" i="124"/>
  <c r="D19" i="124"/>
  <c r="D16" i="124"/>
  <c r="D7" i="124"/>
  <c r="N5" i="124"/>
  <c r="N6" i="124"/>
  <c r="N7" i="124"/>
  <c r="N8" i="124"/>
  <c r="N9" i="124"/>
  <c r="N10" i="124"/>
  <c r="N11" i="124"/>
  <c r="N12" i="124"/>
  <c r="N14" i="124"/>
  <c r="N15" i="124"/>
  <c r="N16" i="124"/>
  <c r="N17" i="124"/>
  <c r="N19" i="124"/>
  <c r="N20" i="124"/>
  <c r="N21" i="124"/>
  <c r="N22" i="124"/>
  <c r="N24" i="124"/>
  <c r="N26" i="124"/>
  <c r="N27" i="124"/>
  <c r="N29" i="124"/>
  <c r="N30" i="124"/>
  <c r="N31" i="124"/>
  <c r="N32" i="124"/>
  <c r="N33" i="124"/>
  <c r="N34" i="124"/>
  <c r="N36" i="124"/>
  <c r="N38" i="124"/>
  <c r="N39" i="124"/>
  <c r="N44" i="124"/>
  <c r="N45" i="124"/>
  <c r="N48" i="124"/>
  <c r="N49" i="124"/>
  <c r="N50" i="124"/>
  <c r="N4" i="124"/>
  <c r="M4" i="124"/>
  <c r="M7" i="124" s="1"/>
  <c r="M51" i="124" s="1"/>
  <c r="F4" i="124"/>
  <c r="F7" i="124" s="1"/>
  <c r="F51" i="124" s="1"/>
  <c r="D50" i="117"/>
  <c r="D43" i="117"/>
  <c r="D39" i="117"/>
  <c r="D33" i="117"/>
  <c r="D24" i="117"/>
  <c r="D7" i="117"/>
  <c r="N5" i="117"/>
  <c r="N6" i="117"/>
  <c r="N8" i="117"/>
  <c r="N9" i="117"/>
  <c r="N11" i="117"/>
  <c r="N12" i="117"/>
  <c r="N14" i="117"/>
  <c r="N16" i="117"/>
  <c r="N17" i="117"/>
  <c r="N19" i="117"/>
  <c r="N20" i="117"/>
  <c r="N21" i="117"/>
  <c r="N22" i="117"/>
  <c r="N24" i="117"/>
  <c r="N34" i="117"/>
  <c r="N39" i="117"/>
  <c r="N41" i="117"/>
  <c r="N43" i="117"/>
  <c r="N44" i="117"/>
  <c r="N45" i="117"/>
  <c r="N46" i="117"/>
  <c r="N47" i="117"/>
  <c r="N48" i="117"/>
  <c r="N49" i="117"/>
  <c r="N50" i="117"/>
  <c r="N4" i="117"/>
  <c r="M4" i="117"/>
  <c r="M7" i="117" s="1"/>
  <c r="M51" i="117" s="1"/>
  <c r="I4" i="117"/>
  <c r="I7" i="117" s="1"/>
  <c r="I51" i="117" s="1"/>
  <c r="F4" i="117"/>
  <c r="F7" i="117" s="1"/>
  <c r="F51" i="117" s="1"/>
  <c r="D50" i="97"/>
  <c r="D43" i="97"/>
  <c r="D39" i="97"/>
  <c r="D33" i="97"/>
  <c r="D27" i="97"/>
  <c r="D24" i="97"/>
  <c r="D19" i="97"/>
  <c r="D16" i="97"/>
  <c r="D7" i="97"/>
  <c r="D50" i="102"/>
  <c r="D43" i="102"/>
  <c r="D39" i="102"/>
  <c r="D33" i="102"/>
  <c r="D27" i="102"/>
  <c r="D24" i="102"/>
  <c r="D19" i="102"/>
  <c r="D16" i="102"/>
  <c r="D7" i="102"/>
  <c r="N5" i="97"/>
  <c r="N6" i="97"/>
  <c r="N7" i="97"/>
  <c r="N8" i="97"/>
  <c r="N9" i="97"/>
  <c r="N10" i="97"/>
  <c r="N11" i="97"/>
  <c r="N12" i="97"/>
  <c r="N13" i="97"/>
  <c r="N14" i="97"/>
  <c r="N16" i="97"/>
  <c r="N17" i="97"/>
  <c r="N18" i="97"/>
  <c r="N19" i="97"/>
  <c r="N20" i="97"/>
  <c r="N21" i="97"/>
  <c r="N22" i="97"/>
  <c r="N23" i="97"/>
  <c r="N24" i="97"/>
  <c r="N29" i="97"/>
  <c r="N30" i="97"/>
  <c r="N31" i="97"/>
  <c r="N32" i="97"/>
  <c r="N33" i="97"/>
  <c r="N34" i="97"/>
  <c r="N35" i="97"/>
  <c r="N38" i="97"/>
  <c r="N39" i="97"/>
  <c r="N40" i="97"/>
  <c r="N41" i="97"/>
  <c r="N42" i="97"/>
  <c r="N43" i="97"/>
  <c r="N44" i="97"/>
  <c r="N45" i="97"/>
  <c r="N46" i="97"/>
  <c r="N47" i="97"/>
  <c r="N48" i="97"/>
  <c r="N49" i="97"/>
  <c r="N50" i="97"/>
  <c r="N4" i="97"/>
  <c r="M4" i="97"/>
  <c r="M7" i="97" s="1"/>
  <c r="M51" i="97" s="1"/>
  <c r="I4" i="97"/>
  <c r="I7" i="97" s="1"/>
  <c r="I51" i="97" s="1"/>
  <c r="F4" i="97"/>
  <c r="F7" i="97" s="1"/>
  <c r="F51" i="97" s="1"/>
  <c r="N5" i="102"/>
  <c r="N6" i="102"/>
  <c r="N7" i="102"/>
  <c r="N8" i="102"/>
  <c r="N9" i="102"/>
  <c r="N10" i="102"/>
  <c r="N11" i="102"/>
  <c r="N12" i="102"/>
  <c r="N14" i="102"/>
  <c r="N15" i="102"/>
  <c r="N16" i="102"/>
  <c r="N21" i="102"/>
  <c r="N22" i="102"/>
  <c r="N24" i="102"/>
  <c r="N29" i="102"/>
  <c r="N32" i="102"/>
  <c r="N33" i="102"/>
  <c r="N34" i="102"/>
  <c r="N35" i="102"/>
  <c r="N36" i="102"/>
  <c r="N37" i="102"/>
  <c r="N38" i="102"/>
  <c r="N39" i="102"/>
  <c r="N40" i="102"/>
  <c r="N41" i="102"/>
  <c r="N42" i="102"/>
  <c r="N43" i="102"/>
  <c r="N45" i="102"/>
  <c r="N47" i="102"/>
  <c r="N48" i="102"/>
  <c r="N49" i="102"/>
  <c r="N50" i="102"/>
  <c r="M4" i="102"/>
  <c r="M7" i="102" s="1"/>
  <c r="I4" i="102"/>
  <c r="I7" i="102" s="1"/>
  <c r="F4" i="102"/>
  <c r="F7" i="102" s="1"/>
  <c r="O17" i="106"/>
  <c r="O21" i="106"/>
  <c r="N5" i="106"/>
  <c r="N8" i="106"/>
  <c r="N9" i="106"/>
  <c r="N10" i="106"/>
  <c r="N12" i="106"/>
  <c r="N14" i="106"/>
  <c r="N17" i="106"/>
  <c r="N21" i="106"/>
  <c r="N22" i="106"/>
  <c r="N25" i="106"/>
  <c r="N45" i="106"/>
  <c r="N46" i="106"/>
  <c r="N47" i="106"/>
  <c r="N48" i="106"/>
  <c r="N4" i="106"/>
  <c r="M4" i="106"/>
  <c r="M7" i="106" s="1"/>
  <c r="I4" i="106"/>
  <c r="F4" i="106"/>
  <c r="F7" i="106" s="1"/>
  <c r="D50" i="105"/>
  <c r="D39" i="105"/>
  <c r="D44" i="105" s="1"/>
  <c r="D33" i="105"/>
  <c r="D27" i="105"/>
  <c r="D24" i="105"/>
  <c r="D19" i="105"/>
  <c r="D16" i="105"/>
  <c r="D7" i="105"/>
  <c r="N5" i="105"/>
  <c r="N6" i="105"/>
  <c r="N7" i="105"/>
  <c r="N8" i="105"/>
  <c r="N9" i="105"/>
  <c r="N10" i="105"/>
  <c r="N11" i="105"/>
  <c r="N12" i="105"/>
  <c r="N14" i="105"/>
  <c r="N17" i="105"/>
  <c r="N21" i="105"/>
  <c r="N22" i="105"/>
  <c r="N39" i="105"/>
  <c r="N45" i="105"/>
  <c r="N46" i="105"/>
  <c r="N47" i="105"/>
  <c r="N48" i="105"/>
  <c r="N4" i="105"/>
  <c r="I4" i="105"/>
  <c r="F4" i="105"/>
  <c r="F7" i="105" s="1"/>
  <c r="D50" i="107"/>
  <c r="D43" i="107"/>
  <c r="D39" i="107"/>
  <c r="D33" i="107"/>
  <c r="D27" i="107"/>
  <c r="D24" i="107"/>
  <c r="D19" i="107"/>
  <c r="D16" i="107"/>
  <c r="D7" i="107"/>
  <c r="N5" i="107"/>
  <c r="N6" i="107"/>
  <c r="N8" i="107"/>
  <c r="N9" i="107"/>
  <c r="N10" i="107"/>
  <c r="N12" i="107"/>
  <c r="N13" i="107"/>
  <c r="N14" i="107"/>
  <c r="N15" i="107"/>
  <c r="N17" i="107"/>
  <c r="N20" i="107"/>
  <c r="N21" i="107"/>
  <c r="N22" i="107"/>
  <c r="N29" i="107"/>
  <c r="N32" i="107"/>
  <c r="N34" i="107"/>
  <c r="N35" i="107"/>
  <c r="N36" i="107"/>
  <c r="N45" i="107"/>
  <c r="N46" i="107"/>
  <c r="N47" i="107"/>
  <c r="N48" i="107"/>
  <c r="N49" i="107"/>
  <c r="N4" i="107"/>
  <c r="M4" i="107"/>
  <c r="M7" i="107" s="1"/>
  <c r="I4" i="107"/>
  <c r="D50" i="104"/>
  <c r="D43" i="104"/>
  <c r="D39" i="104"/>
  <c r="D33" i="104"/>
  <c r="D27" i="104"/>
  <c r="D24" i="104"/>
  <c r="D19" i="104"/>
  <c r="D16" i="104"/>
  <c r="D7" i="104"/>
  <c r="N5" i="104"/>
  <c r="N6" i="104"/>
  <c r="N8" i="104"/>
  <c r="N9" i="104"/>
  <c r="N10" i="104"/>
  <c r="N11" i="104"/>
  <c r="N12" i="104"/>
  <c r="N13" i="104"/>
  <c r="N14" i="104"/>
  <c r="N15" i="104"/>
  <c r="N17" i="104"/>
  <c r="N20" i="104"/>
  <c r="N21" i="104"/>
  <c r="N22" i="104"/>
  <c r="N25" i="104"/>
  <c r="N29" i="104"/>
  <c r="N32" i="104"/>
  <c r="N34" i="104"/>
  <c r="N35" i="104"/>
  <c r="N36" i="104"/>
  <c r="N37" i="104"/>
  <c r="N38" i="104"/>
  <c r="N41" i="104"/>
  <c r="N45" i="104"/>
  <c r="N46" i="104"/>
  <c r="N47" i="104"/>
  <c r="N49" i="104"/>
  <c r="N4" i="104"/>
  <c r="M4" i="104"/>
  <c r="I4" i="104"/>
  <c r="I7" i="104" s="1"/>
  <c r="F4" i="104"/>
  <c r="O21" i="111"/>
  <c r="O48" i="111"/>
  <c r="N5" i="111"/>
  <c r="N6" i="111"/>
  <c r="N7" i="111"/>
  <c r="N8" i="111"/>
  <c r="N9" i="111"/>
  <c r="N10" i="111"/>
  <c r="N11" i="111"/>
  <c r="N12" i="111"/>
  <c r="N13" i="111"/>
  <c r="N14" i="111"/>
  <c r="N17" i="111"/>
  <c r="N18" i="111"/>
  <c r="N21" i="111"/>
  <c r="N22" i="111"/>
  <c r="N35" i="111"/>
  <c r="N36" i="111"/>
  <c r="N45" i="111"/>
  <c r="N46" i="111"/>
  <c r="N48" i="111"/>
  <c r="N49" i="111"/>
  <c r="N4" i="111"/>
  <c r="M4" i="111"/>
  <c r="M7" i="111" s="1"/>
  <c r="I4" i="111"/>
  <c r="I7" i="111" s="1"/>
  <c r="F4" i="111"/>
  <c r="N50" i="110"/>
  <c r="D50" i="110"/>
  <c r="D43" i="110"/>
  <c r="D39" i="110"/>
  <c r="D33" i="110"/>
  <c r="D27" i="110"/>
  <c r="D24" i="110"/>
  <c r="D19" i="110"/>
  <c r="O17" i="110"/>
  <c r="O21" i="110"/>
  <c r="N5" i="110"/>
  <c r="N6" i="110"/>
  <c r="N9" i="110"/>
  <c r="N11" i="110"/>
  <c r="N12" i="110"/>
  <c r="N14" i="110"/>
  <c r="N17" i="110"/>
  <c r="N20" i="110"/>
  <c r="N21" i="110"/>
  <c r="N22" i="110"/>
  <c r="N29" i="110"/>
  <c r="N34" i="110"/>
  <c r="N35" i="110"/>
  <c r="N36" i="110"/>
  <c r="N37" i="110"/>
  <c r="N38" i="110"/>
  <c r="N45" i="110"/>
  <c r="N48" i="110"/>
  <c r="N4" i="110"/>
  <c r="M4" i="110"/>
  <c r="I4" i="110"/>
  <c r="I7" i="110" s="1"/>
  <c r="F4" i="110"/>
  <c r="O48" i="109"/>
  <c r="N14" i="109"/>
  <c r="N17" i="109"/>
  <c r="N20" i="109"/>
  <c r="N22" i="109"/>
  <c r="N28" i="109"/>
  <c r="N29" i="109"/>
  <c r="N30" i="109"/>
  <c r="N32" i="109"/>
  <c r="N45" i="109"/>
  <c r="N47" i="109"/>
  <c r="N48" i="109"/>
  <c r="M4" i="109"/>
  <c r="M7" i="109" s="1"/>
  <c r="I4" i="109"/>
  <c r="I43" i="104" l="1"/>
  <c r="I24" i="104"/>
  <c r="M43" i="104"/>
  <c r="M24" i="104"/>
  <c r="F43" i="106"/>
  <c r="F24" i="106"/>
  <c r="I43" i="106"/>
  <c r="I24" i="106"/>
  <c r="M43" i="106"/>
  <c r="M24" i="106"/>
  <c r="J33" i="102"/>
  <c r="I7" i="109"/>
  <c r="F7" i="110"/>
  <c r="M7" i="110"/>
  <c r="F7" i="111"/>
  <c r="F7" i="104"/>
  <c r="M7" i="104"/>
  <c r="I7" i="107"/>
  <c r="I7" i="105"/>
  <c r="I7" i="106"/>
  <c r="F43" i="95"/>
  <c r="F27" i="95"/>
  <c r="F24" i="95"/>
  <c r="I43" i="95"/>
  <c r="I27" i="95"/>
  <c r="I24" i="95"/>
  <c r="M43" i="95"/>
  <c r="M44" i="95" s="1"/>
  <c r="M27" i="95"/>
  <c r="M24" i="95"/>
  <c r="F43" i="101"/>
  <c r="I43" i="101"/>
  <c r="I24" i="101"/>
  <c r="I19" i="101"/>
  <c r="M43" i="101"/>
  <c r="M24" i="101"/>
  <c r="M19" i="101"/>
  <c r="F43" i="103"/>
  <c r="F27" i="103"/>
  <c r="F24" i="103"/>
  <c r="F19" i="103"/>
  <c r="F43" i="108"/>
  <c r="F27" i="108"/>
  <c r="F19" i="108"/>
  <c r="I27" i="108"/>
  <c r="I19" i="108"/>
  <c r="M27" i="108"/>
  <c r="M19" i="108"/>
  <c r="F7" i="109"/>
  <c r="F43" i="109"/>
  <c r="F27" i="109"/>
  <c r="F24" i="109"/>
  <c r="F19" i="109"/>
  <c r="I43" i="109"/>
  <c r="I27" i="109"/>
  <c r="I24" i="109"/>
  <c r="I19" i="109"/>
  <c r="M43" i="109"/>
  <c r="M27" i="109"/>
  <c r="M24" i="109"/>
  <c r="M19" i="109"/>
  <c r="F43" i="110"/>
  <c r="F27" i="110"/>
  <c r="F24" i="110"/>
  <c r="I27" i="110"/>
  <c r="M33" i="110"/>
  <c r="F19" i="111"/>
  <c r="J14" i="111"/>
  <c r="J10" i="111"/>
  <c r="I27" i="111"/>
  <c r="M27" i="111"/>
  <c r="J44" i="122"/>
  <c r="M51" i="102"/>
  <c r="J28" i="91"/>
  <c r="J33" i="91" s="1"/>
  <c r="F33" i="91"/>
  <c r="J20" i="101"/>
  <c r="F24" i="101"/>
  <c r="I39" i="103"/>
  <c r="F50" i="108"/>
  <c r="F33" i="108"/>
  <c r="F16" i="108"/>
  <c r="I33" i="108"/>
  <c r="I16" i="108"/>
  <c r="M16" i="108"/>
  <c r="M50" i="110"/>
  <c r="M39" i="110"/>
  <c r="F50" i="111"/>
  <c r="F39" i="111"/>
  <c r="F43" i="111" s="1"/>
  <c r="F44" i="111" s="1"/>
  <c r="F16" i="111"/>
  <c r="F50" i="104"/>
  <c r="F39" i="104"/>
  <c r="J45" i="107"/>
  <c r="J50" i="107" s="1"/>
  <c r="I50" i="107"/>
  <c r="J34" i="107"/>
  <c r="J39" i="107" s="1"/>
  <c r="I39" i="107"/>
  <c r="F50" i="105"/>
  <c r="F39" i="105"/>
  <c r="I50" i="105"/>
  <c r="I39" i="105"/>
  <c r="J43" i="102"/>
  <c r="I51" i="102"/>
  <c r="F50" i="95"/>
  <c r="F39" i="95"/>
  <c r="I50" i="95"/>
  <c r="I39" i="95"/>
  <c r="I44" i="95" s="1"/>
  <c r="M50" i="95"/>
  <c r="M39" i="95"/>
  <c r="J45" i="101"/>
  <c r="F50" i="101"/>
  <c r="F39" i="101"/>
  <c r="F44" i="101" s="1"/>
  <c r="I50" i="101"/>
  <c r="I39" i="101"/>
  <c r="I44" i="101" s="1"/>
  <c r="M50" i="101"/>
  <c r="M39" i="101"/>
  <c r="M44" i="101" s="1"/>
  <c r="F50" i="103"/>
  <c r="F39" i="103"/>
  <c r="I33" i="103"/>
  <c r="I19" i="103"/>
  <c r="I16" i="103"/>
  <c r="F50" i="109"/>
  <c r="F39" i="109"/>
  <c r="F44" i="109" s="1"/>
  <c r="I50" i="109"/>
  <c r="I39" i="109"/>
  <c r="I44" i="109" s="1"/>
  <c r="M50" i="109"/>
  <c r="M39" i="109"/>
  <c r="M44" i="109" s="1"/>
  <c r="F50" i="110"/>
  <c r="F39" i="110"/>
  <c r="F44" i="110" s="1"/>
  <c r="F33" i="110"/>
  <c r="E16" i="110"/>
  <c r="E51" i="110" s="1"/>
  <c r="M19" i="110"/>
  <c r="J11" i="111"/>
  <c r="J6" i="111"/>
  <c r="I24" i="111"/>
  <c r="M50" i="111"/>
  <c r="M39" i="111"/>
  <c r="M44" i="111" s="1"/>
  <c r="F33" i="104"/>
  <c r="F19" i="104"/>
  <c r="F16" i="104"/>
  <c r="I50" i="104"/>
  <c r="I39" i="104"/>
  <c r="I44" i="104" s="1"/>
  <c r="M50" i="104"/>
  <c r="M39" i="104"/>
  <c r="M44" i="104" s="1"/>
  <c r="M43" i="107"/>
  <c r="M27" i="107"/>
  <c r="M24" i="107"/>
  <c r="J28" i="107"/>
  <c r="J33" i="107" s="1"/>
  <c r="I33" i="107"/>
  <c r="J17" i="107"/>
  <c r="J19" i="107" s="1"/>
  <c r="I19" i="107"/>
  <c r="J8" i="107"/>
  <c r="J16" i="107" s="1"/>
  <c r="I16" i="107"/>
  <c r="F33" i="105"/>
  <c r="F19" i="105"/>
  <c r="F16" i="105"/>
  <c r="I33" i="105"/>
  <c r="I19" i="105"/>
  <c r="I16" i="105"/>
  <c r="F50" i="106"/>
  <c r="F39" i="106"/>
  <c r="F44" i="106" s="1"/>
  <c r="I50" i="106"/>
  <c r="I39" i="106"/>
  <c r="I44" i="106" s="1"/>
  <c r="M50" i="106"/>
  <c r="M39" i="106"/>
  <c r="M44" i="106" s="1"/>
  <c r="J50" i="102"/>
  <c r="F51" i="102"/>
  <c r="J20" i="91"/>
  <c r="J24" i="91" s="1"/>
  <c r="F24" i="91"/>
  <c r="F33" i="95"/>
  <c r="I33" i="95"/>
  <c r="M33" i="95"/>
  <c r="F33" i="101"/>
  <c r="J17" i="101"/>
  <c r="F19" i="101"/>
  <c r="J8" i="101"/>
  <c r="F16" i="101"/>
  <c r="I33" i="101"/>
  <c r="I16" i="101"/>
  <c r="M33" i="101"/>
  <c r="M16" i="101"/>
  <c r="F33" i="103"/>
  <c r="F16" i="103"/>
  <c r="F24" i="108"/>
  <c r="I43" i="108"/>
  <c r="I24" i="108"/>
  <c r="M43" i="108"/>
  <c r="M24" i="108"/>
  <c r="F33" i="109"/>
  <c r="F16" i="109"/>
  <c r="I33" i="109"/>
  <c r="I16" i="109"/>
  <c r="M33" i="109"/>
  <c r="M16" i="109"/>
  <c r="I43" i="110"/>
  <c r="I24" i="110"/>
  <c r="F24" i="111"/>
  <c r="I33" i="104"/>
  <c r="I16" i="104"/>
  <c r="M33" i="104"/>
  <c r="M16" i="104"/>
  <c r="M50" i="107"/>
  <c r="M39" i="107"/>
  <c r="F33" i="106"/>
  <c r="F16" i="106"/>
  <c r="I33" i="106"/>
  <c r="I16" i="106"/>
  <c r="M33" i="106"/>
  <c r="M16" i="106"/>
  <c r="J39" i="102"/>
  <c r="J16" i="102"/>
  <c r="J8" i="91"/>
  <c r="J16" i="91" s="1"/>
  <c r="F16" i="91"/>
  <c r="F27" i="101"/>
  <c r="I27" i="101"/>
  <c r="M27" i="101"/>
  <c r="I43" i="103"/>
  <c r="I27" i="103"/>
  <c r="I24" i="103"/>
  <c r="F39" i="108"/>
  <c r="F44" i="108" s="1"/>
  <c r="I50" i="108"/>
  <c r="I39" i="108"/>
  <c r="M50" i="108"/>
  <c r="M39" i="108"/>
  <c r="I50" i="110"/>
  <c r="I39" i="110"/>
  <c r="I33" i="110"/>
  <c r="L16" i="110"/>
  <c r="L51" i="110" s="1"/>
  <c r="M43" i="110"/>
  <c r="M27" i="110"/>
  <c r="M24" i="110"/>
  <c r="J46" i="111"/>
  <c r="F27" i="111"/>
  <c r="J18" i="111"/>
  <c r="J9" i="111"/>
  <c r="I50" i="111"/>
  <c r="I39" i="111"/>
  <c r="I44" i="111" s="1"/>
  <c r="I19" i="111"/>
  <c r="I16" i="111"/>
  <c r="M24" i="111"/>
  <c r="F43" i="104"/>
  <c r="F27" i="104"/>
  <c r="F24" i="104"/>
  <c r="M33" i="107"/>
  <c r="M19" i="107"/>
  <c r="M16" i="107"/>
  <c r="J40" i="107"/>
  <c r="J43" i="107" s="1"/>
  <c r="J44" i="107" s="1"/>
  <c r="I43" i="107"/>
  <c r="I44" i="107" s="1"/>
  <c r="J25" i="107"/>
  <c r="J27" i="107" s="1"/>
  <c r="I27" i="107"/>
  <c r="J20" i="107"/>
  <c r="J24" i="107" s="1"/>
  <c r="I24" i="107"/>
  <c r="F43" i="105"/>
  <c r="F27" i="105"/>
  <c r="F24" i="105"/>
  <c r="I43" i="105"/>
  <c r="I44" i="105" s="1"/>
  <c r="I27" i="105"/>
  <c r="I24" i="105"/>
  <c r="J19" i="102"/>
  <c r="J24" i="102"/>
  <c r="J45" i="111"/>
  <c r="J45" i="108"/>
  <c r="J45" i="95"/>
  <c r="N39" i="110"/>
  <c r="N33" i="110"/>
  <c r="N33" i="104"/>
  <c r="N43" i="104"/>
  <c r="N44" i="105"/>
  <c r="N7" i="103"/>
  <c r="N19" i="103"/>
  <c r="O50" i="109"/>
  <c r="J20" i="110"/>
  <c r="O19" i="110"/>
  <c r="N24" i="111"/>
  <c r="N7" i="107"/>
  <c r="N50" i="107"/>
  <c r="N7" i="106"/>
  <c r="N19" i="106"/>
  <c r="N19" i="109"/>
  <c r="N50" i="109"/>
  <c r="J45" i="110"/>
  <c r="J29" i="110"/>
  <c r="N16" i="107"/>
  <c r="N33" i="107"/>
  <c r="O24" i="106"/>
  <c r="O24" i="110"/>
  <c r="O50" i="111"/>
  <c r="D44" i="102"/>
  <c r="D44" i="117"/>
  <c r="D51" i="117" s="1"/>
  <c r="M19" i="91"/>
  <c r="M50" i="91"/>
  <c r="I50" i="91"/>
  <c r="J23" i="93"/>
  <c r="J21" i="93"/>
  <c r="J42" i="93"/>
  <c r="J40" i="93"/>
  <c r="J37" i="93"/>
  <c r="J35" i="93"/>
  <c r="J30" i="93"/>
  <c r="J28" i="93"/>
  <c r="J22" i="93"/>
  <c r="J14" i="93"/>
  <c r="J12" i="93"/>
  <c r="J10" i="93"/>
  <c r="J8" i="93"/>
  <c r="J5" i="93"/>
  <c r="J14" i="103"/>
  <c r="J5" i="103"/>
  <c r="N39" i="107"/>
  <c r="J9" i="103"/>
  <c r="N50" i="104"/>
  <c r="F27" i="91"/>
  <c r="J25" i="91"/>
  <c r="J6" i="91"/>
  <c r="D44" i="91"/>
  <c r="D51" i="91" s="1"/>
  <c r="J28" i="95"/>
  <c r="J37" i="101"/>
  <c r="J42" i="108"/>
  <c r="J34" i="109"/>
  <c r="J13" i="109"/>
  <c r="J14" i="110"/>
  <c r="J12" i="110"/>
  <c r="J10" i="110"/>
  <c r="J42" i="111"/>
  <c r="J37" i="111"/>
  <c r="J32" i="111"/>
  <c r="J28" i="111"/>
  <c r="N24" i="105"/>
  <c r="D44" i="122"/>
  <c r="D51" i="122" s="1"/>
  <c r="F19" i="91"/>
  <c r="J18" i="91"/>
  <c r="I19" i="91"/>
  <c r="M27" i="91"/>
  <c r="I27" i="91"/>
  <c r="M39" i="91"/>
  <c r="I39" i="91"/>
  <c r="L44" i="91"/>
  <c r="L51" i="91" s="1"/>
  <c r="M43" i="91"/>
  <c r="H44" i="91"/>
  <c r="I43" i="91"/>
  <c r="E44" i="91"/>
  <c r="E51" i="91" s="1"/>
  <c r="J31" i="93"/>
  <c r="J18" i="93"/>
  <c r="J6" i="94"/>
  <c r="J46" i="109"/>
  <c r="J15" i="110"/>
  <c r="J13" i="110"/>
  <c r="J11" i="110"/>
  <c r="J9" i="110"/>
  <c r="J31" i="104"/>
  <c r="J23" i="104"/>
  <c r="J9" i="104"/>
  <c r="J6" i="104"/>
  <c r="J42" i="104"/>
  <c r="J40" i="104"/>
  <c r="J37" i="104"/>
  <c r="J35" i="104"/>
  <c r="J30" i="104"/>
  <c r="J28" i="104"/>
  <c r="J42" i="105"/>
  <c r="J40" i="105"/>
  <c r="J32" i="105"/>
  <c r="J28" i="105"/>
  <c r="J8" i="104"/>
  <c r="J46" i="110"/>
  <c r="J45" i="104"/>
  <c r="J45" i="93"/>
  <c r="N19" i="122"/>
  <c r="N50" i="105"/>
  <c r="N19" i="105"/>
  <c r="N16" i="105"/>
  <c r="N27" i="104"/>
  <c r="J41" i="105"/>
  <c r="J31" i="105"/>
  <c r="J29" i="105"/>
  <c r="J5" i="104"/>
  <c r="J40" i="111"/>
  <c r="J35" i="111"/>
  <c r="J30" i="111"/>
  <c r="J25" i="111"/>
  <c r="J30" i="110"/>
  <c r="J23" i="109"/>
  <c r="J36" i="108"/>
  <c r="J31" i="108"/>
  <c r="J26" i="108"/>
  <c r="J18" i="108"/>
  <c r="J9" i="108"/>
  <c r="D44" i="108"/>
  <c r="J49" i="101"/>
  <c r="J41" i="101"/>
  <c r="J31" i="101"/>
  <c r="J29" i="101"/>
  <c r="J26" i="101"/>
  <c r="J27" i="101" s="1"/>
  <c r="J13" i="101"/>
  <c r="J35" i="101"/>
  <c r="J36" i="95"/>
  <c r="J31" i="95"/>
  <c r="J26" i="95"/>
  <c r="J23" i="95"/>
  <c r="J13" i="95"/>
  <c r="J10" i="94"/>
  <c r="J5" i="94"/>
  <c r="N39" i="104"/>
  <c r="D44" i="107"/>
  <c r="D51" i="107" s="1"/>
  <c r="J4" i="106"/>
  <c r="D44" i="97"/>
  <c r="D51" i="97" s="1"/>
  <c r="D44" i="124"/>
  <c r="D51" i="124" s="1"/>
  <c r="D44" i="125"/>
  <c r="D44" i="121"/>
  <c r="F39" i="91"/>
  <c r="K44" i="91"/>
  <c r="K51" i="91" s="1"/>
  <c r="G44" i="91"/>
  <c r="G51" i="91" s="1"/>
  <c r="J46" i="93"/>
  <c r="J17" i="93"/>
  <c r="J47" i="93"/>
  <c r="J41" i="93"/>
  <c r="J38" i="93"/>
  <c r="J36" i="93"/>
  <c r="J34" i="93"/>
  <c r="J26" i="93"/>
  <c r="J15" i="93"/>
  <c r="J13" i="93"/>
  <c r="J11" i="93"/>
  <c r="J9" i="93"/>
  <c r="J6" i="93"/>
  <c r="J12" i="94"/>
  <c r="J8" i="94"/>
  <c r="J42" i="95"/>
  <c r="J40" i="95"/>
  <c r="J37" i="95"/>
  <c r="J35" i="95"/>
  <c r="J32" i="95"/>
  <c r="J30" i="95"/>
  <c r="J5" i="95"/>
  <c r="J42" i="101"/>
  <c r="J40" i="101"/>
  <c r="J43" i="101" s="1"/>
  <c r="J32" i="101"/>
  <c r="J30" i="101"/>
  <c r="J28" i="101"/>
  <c r="J5" i="101"/>
  <c r="J48" i="103"/>
  <c r="J46" i="103"/>
  <c r="J42" i="103"/>
  <c r="J37" i="103"/>
  <c r="J35" i="103"/>
  <c r="J32" i="103"/>
  <c r="J30" i="103"/>
  <c r="J22" i="103"/>
  <c r="J12" i="103"/>
  <c r="J10" i="103"/>
  <c r="M33" i="108"/>
  <c r="J49" i="109"/>
  <c r="J41" i="109"/>
  <c r="J38" i="109"/>
  <c r="J36" i="109"/>
  <c r="J31" i="109"/>
  <c r="J29" i="109"/>
  <c r="J26" i="109"/>
  <c r="J21" i="109"/>
  <c r="J18" i="109"/>
  <c r="J15" i="109"/>
  <c r="J11" i="109"/>
  <c r="J9" i="109"/>
  <c r="J6" i="109"/>
  <c r="J49" i="110"/>
  <c r="J41" i="110"/>
  <c r="J38" i="110"/>
  <c r="J36" i="110"/>
  <c r="J34" i="110"/>
  <c r="J31" i="110"/>
  <c r="F43" i="91"/>
  <c r="J45" i="94"/>
  <c r="J49" i="95"/>
  <c r="J41" i="95"/>
  <c r="J38" i="95"/>
  <c r="J34" i="95"/>
  <c r="J39" i="95" s="1"/>
  <c r="J18" i="95"/>
  <c r="J11" i="95"/>
  <c r="J23" i="101"/>
  <c r="J18" i="101"/>
  <c r="J49" i="103"/>
  <c r="J47" i="103"/>
  <c r="J15" i="103"/>
  <c r="D44" i="103"/>
  <c r="D51" i="103" s="1"/>
  <c r="K44" i="103"/>
  <c r="K51" i="103" s="1"/>
  <c r="G44" i="103"/>
  <c r="G51" i="103" s="1"/>
  <c r="J49" i="108"/>
  <c r="J38" i="108"/>
  <c r="J34" i="108"/>
  <c r="J29" i="108"/>
  <c r="J23" i="108"/>
  <c r="J15" i="108"/>
  <c r="J13" i="108"/>
  <c r="J6" i="108"/>
  <c r="J41" i="103"/>
  <c r="J38" i="103"/>
  <c r="J36" i="103"/>
  <c r="J31" i="103"/>
  <c r="J29" i="103"/>
  <c r="J26" i="103"/>
  <c r="J23" i="103"/>
  <c r="J21" i="103"/>
  <c r="J18" i="103"/>
  <c r="J13" i="103"/>
  <c r="J11" i="103"/>
  <c r="J6" i="103"/>
  <c r="L44" i="103"/>
  <c r="L51" i="103" s="1"/>
  <c r="H44" i="103"/>
  <c r="H51" i="103" s="1"/>
  <c r="E44" i="103"/>
  <c r="E51" i="103" s="1"/>
  <c r="J42" i="109"/>
  <c r="J37" i="109"/>
  <c r="J35" i="109"/>
  <c r="J32" i="109"/>
  <c r="J30" i="109"/>
  <c r="J22" i="109"/>
  <c r="J14" i="109"/>
  <c r="J12" i="109"/>
  <c r="J10" i="109"/>
  <c r="J5" i="109"/>
  <c r="D44" i="109"/>
  <c r="D51" i="109" s="1"/>
  <c r="J42" i="110"/>
  <c r="J40" i="110"/>
  <c r="J37" i="110"/>
  <c r="J35" i="110"/>
  <c r="J32" i="110"/>
  <c r="J25" i="110"/>
  <c r="J49" i="111"/>
  <c r="J30" i="105"/>
  <c r="J5" i="110"/>
  <c r="J46" i="104"/>
  <c r="J32" i="104"/>
  <c r="J10" i="104"/>
  <c r="J49" i="104"/>
  <c r="J18" i="104"/>
  <c r="J38" i="105"/>
  <c r="J36" i="105"/>
  <c r="J34" i="105"/>
  <c r="J26" i="105"/>
  <c r="J23" i="105"/>
  <c r="J18" i="105"/>
  <c r="J13" i="105"/>
  <c r="J11" i="105"/>
  <c r="J6" i="105"/>
  <c r="J49" i="105"/>
  <c r="J45" i="105"/>
  <c r="J37" i="105"/>
  <c r="J35" i="105"/>
  <c r="J25" i="105"/>
  <c r="J20" i="105"/>
  <c r="J5" i="105"/>
  <c r="J48" i="106"/>
  <c r="J42" i="106"/>
  <c r="J37" i="106"/>
  <c r="J35" i="106"/>
  <c r="J32" i="106"/>
  <c r="J30" i="106"/>
  <c r="J26" i="106"/>
  <c r="J15" i="106"/>
  <c r="J13" i="106"/>
  <c r="J9" i="106"/>
  <c r="J49" i="106"/>
  <c r="J41" i="106"/>
  <c r="J38" i="106"/>
  <c r="J36" i="106"/>
  <c r="J34" i="106"/>
  <c r="J31" i="106"/>
  <c r="J29" i="106"/>
  <c r="J20" i="106"/>
  <c r="J5" i="106"/>
  <c r="D44" i="106"/>
  <c r="D51" i="106" s="1"/>
  <c r="J47" i="104"/>
  <c r="J29" i="104"/>
  <c r="J22" i="104"/>
  <c r="N50" i="111"/>
  <c r="D44" i="104"/>
  <c r="J4" i="125"/>
  <c r="J7" i="125" s="1"/>
  <c r="J51" i="125" s="1"/>
  <c r="J40" i="103"/>
  <c r="J43" i="103" s="1"/>
  <c r="J25" i="103"/>
  <c r="J20" i="103"/>
  <c r="J24" i="103" s="1"/>
  <c r="J47" i="110"/>
  <c r="J26" i="110"/>
  <c r="J23" i="110"/>
  <c r="J48" i="104"/>
  <c r="J40" i="106"/>
  <c r="J4" i="109"/>
  <c r="J7" i="109" s="1"/>
  <c r="N7" i="110"/>
  <c r="D44" i="110"/>
  <c r="O24" i="111"/>
  <c r="N24" i="104"/>
  <c r="J4" i="102"/>
  <c r="J7" i="102" s="1"/>
  <c r="J48" i="93"/>
  <c r="J47" i="94"/>
  <c r="J41" i="94"/>
  <c r="J37" i="94"/>
  <c r="J35" i="94"/>
  <c r="J31" i="94"/>
  <c r="J29" i="94"/>
  <c r="J25" i="94"/>
  <c r="J20" i="94"/>
  <c r="J13" i="94"/>
  <c r="J9" i="94"/>
  <c r="J48" i="95"/>
  <c r="J29" i="95"/>
  <c r="J25" i="95"/>
  <c r="J27" i="95" s="1"/>
  <c r="J48" i="101"/>
  <c r="J38" i="101"/>
  <c r="J36" i="101"/>
  <c r="J34" i="101"/>
  <c r="J39" i="101" s="1"/>
  <c r="J28" i="103"/>
  <c r="J48" i="108"/>
  <c r="J46" i="108"/>
  <c r="J40" i="108"/>
  <c r="J37" i="108"/>
  <c r="J35" i="108"/>
  <c r="J32" i="108"/>
  <c r="J30" i="108"/>
  <c r="J28" i="108"/>
  <c r="J25" i="108"/>
  <c r="J27" i="108" s="1"/>
  <c r="J20" i="108"/>
  <c r="J12" i="108"/>
  <c r="J8" i="108"/>
  <c r="J47" i="109"/>
  <c r="J28" i="110"/>
  <c r="J18" i="110"/>
  <c r="J19" i="110" s="1"/>
  <c r="J47" i="111"/>
  <c r="J41" i="111"/>
  <c r="J38" i="111"/>
  <c r="J36" i="111"/>
  <c r="J34" i="111"/>
  <c r="J31" i="111"/>
  <c r="J29" i="111"/>
  <c r="J26" i="111"/>
  <c r="J23" i="111"/>
  <c r="J15" i="111"/>
  <c r="J38" i="104"/>
  <c r="J36" i="104"/>
  <c r="J34" i="104"/>
  <c r="J26" i="104"/>
  <c r="J21" i="104"/>
  <c r="J15" i="104"/>
  <c r="J15" i="105"/>
  <c r="J9" i="105"/>
  <c r="J23" i="106"/>
  <c r="J18" i="106"/>
  <c r="J11" i="106"/>
  <c r="J28" i="106"/>
  <c r="J33" i="106" s="1"/>
  <c r="J17" i="94"/>
  <c r="J14" i="94"/>
  <c r="J15" i="101"/>
  <c r="J11" i="101"/>
  <c r="J9" i="101"/>
  <c r="J6" i="101"/>
  <c r="J45" i="103"/>
  <c r="J34" i="103"/>
  <c r="J39" i="103" s="1"/>
  <c r="J40" i="109"/>
  <c r="J28" i="109"/>
  <c r="J33" i="109" s="1"/>
  <c r="J25" i="109"/>
  <c r="J20" i="109"/>
  <c r="J24" i="109" s="1"/>
  <c r="J17" i="109"/>
  <c r="J8" i="109"/>
  <c r="J16" i="109" s="1"/>
  <c r="J48" i="110"/>
  <c r="J41" i="104"/>
  <c r="J22" i="105"/>
  <c r="J12" i="105"/>
  <c r="J48" i="105"/>
  <c r="J45" i="106"/>
  <c r="J25" i="106"/>
  <c r="J27" i="106" s="1"/>
  <c r="J22" i="106"/>
  <c r="J10" i="106"/>
  <c r="J46" i="105"/>
  <c r="J48" i="111"/>
  <c r="J45" i="109"/>
  <c r="J50" i="109" s="1"/>
  <c r="J41" i="108"/>
  <c r="F50" i="91"/>
  <c r="D51" i="121"/>
  <c r="J4" i="121"/>
  <c r="J7" i="121" s="1"/>
  <c r="J51" i="121" s="1"/>
  <c r="N33" i="122"/>
  <c r="N24" i="122"/>
  <c r="J4" i="122"/>
  <c r="J7" i="122" s="1"/>
  <c r="J51" i="122" s="1"/>
  <c r="J4" i="124"/>
  <c r="J7" i="124" s="1"/>
  <c r="J51" i="124" s="1"/>
  <c r="N7" i="117"/>
  <c r="J4" i="117"/>
  <c r="J7" i="117" s="1"/>
  <c r="J51" i="117" s="1"/>
  <c r="J4" i="97"/>
  <c r="J7" i="97" s="1"/>
  <c r="J51" i="97" s="1"/>
  <c r="D51" i="102"/>
  <c r="J47" i="106"/>
  <c r="J46" i="106"/>
  <c r="J21" i="106"/>
  <c r="J17" i="106"/>
  <c r="J19" i="106" s="1"/>
  <c r="J14" i="106"/>
  <c r="J12" i="106"/>
  <c r="J8" i="106"/>
  <c r="J6" i="106"/>
  <c r="J47" i="105"/>
  <c r="J21" i="105"/>
  <c r="J17" i="105"/>
  <c r="D51" i="105"/>
  <c r="J14" i="105"/>
  <c r="J10" i="105"/>
  <c r="J8" i="105"/>
  <c r="J4" i="105"/>
  <c r="J7" i="105" s="1"/>
  <c r="J4" i="107"/>
  <c r="J7" i="107" s="1"/>
  <c r="J25" i="104"/>
  <c r="J27" i="104" s="1"/>
  <c r="J20" i="104"/>
  <c r="N19" i="104"/>
  <c r="J17" i="104"/>
  <c r="J14" i="104"/>
  <c r="J13" i="104"/>
  <c r="J12" i="104"/>
  <c r="J11" i="104"/>
  <c r="N16" i="104"/>
  <c r="J4" i="104"/>
  <c r="J22" i="111"/>
  <c r="J21" i="111"/>
  <c r="J17" i="111"/>
  <c r="J19" i="111" s="1"/>
  <c r="J13" i="111"/>
  <c r="J12" i="111"/>
  <c r="J8" i="111"/>
  <c r="J5" i="111"/>
  <c r="J4" i="111"/>
  <c r="J21" i="110"/>
  <c r="J6" i="110"/>
  <c r="M8" i="110"/>
  <c r="M16" i="110" s="1"/>
  <c r="J4" i="110"/>
  <c r="J7" i="110" s="1"/>
  <c r="F8" i="110"/>
  <c r="F16" i="110" s="1"/>
  <c r="J47" i="108"/>
  <c r="J21" i="108"/>
  <c r="D51" i="108"/>
  <c r="J17" i="108"/>
  <c r="J19" i="108" s="1"/>
  <c r="J10" i="108"/>
  <c r="J5" i="108"/>
  <c r="J17" i="103"/>
  <c r="J19" i="103" s="1"/>
  <c r="J8" i="103"/>
  <c r="J16" i="103" s="1"/>
  <c r="J47" i="101"/>
  <c r="J21" i="101"/>
  <c r="J20" i="95"/>
  <c r="J17" i="95"/>
  <c r="J15" i="95"/>
  <c r="J12" i="95"/>
  <c r="J46" i="94"/>
  <c r="J21" i="94"/>
  <c r="J15" i="94"/>
  <c r="J11" i="94"/>
  <c r="J32" i="93"/>
  <c r="J29" i="93"/>
  <c r="J25" i="93"/>
  <c r="J20" i="93"/>
  <c r="O21" i="108"/>
  <c r="O24" i="108"/>
  <c r="N5" i="108"/>
  <c r="N6" i="108"/>
  <c r="N8" i="108"/>
  <c r="N9" i="108"/>
  <c r="N10" i="108"/>
  <c r="N11" i="108"/>
  <c r="N12" i="108"/>
  <c r="N14" i="108"/>
  <c r="N16" i="108"/>
  <c r="N17" i="108"/>
  <c r="N19" i="108"/>
  <c r="N21" i="108"/>
  <c r="N22" i="108"/>
  <c r="N23" i="108"/>
  <c r="N24" i="108"/>
  <c r="N40" i="108"/>
  <c r="N43" i="108"/>
  <c r="N45" i="108"/>
  <c r="N46" i="108"/>
  <c r="N47" i="108"/>
  <c r="N48" i="108"/>
  <c r="N49" i="108"/>
  <c r="N50" i="108"/>
  <c r="N4" i="108"/>
  <c r="M4" i="108"/>
  <c r="M7" i="108" s="1"/>
  <c r="I4" i="108"/>
  <c r="I7" i="108" s="1"/>
  <c r="F4" i="108"/>
  <c r="F7" i="108" s="1"/>
  <c r="N36" i="103"/>
  <c r="N37" i="103"/>
  <c r="N38" i="103"/>
  <c r="N39" i="103"/>
  <c r="N45" i="103"/>
  <c r="N47" i="103"/>
  <c r="N49" i="103"/>
  <c r="N50" i="103"/>
  <c r="N4" i="103"/>
  <c r="I4" i="103"/>
  <c r="I7" i="103" s="1"/>
  <c r="F4" i="103"/>
  <c r="F7" i="103" s="1"/>
  <c r="D50" i="101"/>
  <c r="D43" i="101"/>
  <c r="D39" i="101"/>
  <c r="D33" i="101"/>
  <c r="D27" i="101"/>
  <c r="D24" i="101"/>
  <c r="N19" i="101"/>
  <c r="D19" i="101"/>
  <c r="N16" i="101"/>
  <c r="D16" i="101"/>
  <c r="D7" i="101"/>
  <c r="O21" i="101"/>
  <c r="N5" i="101"/>
  <c r="N6" i="101"/>
  <c r="N8" i="101"/>
  <c r="N9" i="101"/>
  <c r="N10" i="101"/>
  <c r="N11" i="101"/>
  <c r="N12" i="101"/>
  <c r="N14" i="101"/>
  <c r="N15" i="101"/>
  <c r="N17" i="101"/>
  <c r="N21" i="101"/>
  <c r="N22" i="101"/>
  <c r="N35" i="101"/>
  <c r="N36" i="101"/>
  <c r="N45" i="101"/>
  <c r="N46" i="101"/>
  <c r="N48" i="101"/>
  <c r="N49" i="101"/>
  <c r="N4" i="101"/>
  <c r="M4" i="101"/>
  <c r="M7" i="101" s="1"/>
  <c r="I4" i="101"/>
  <c r="I7" i="101" s="1"/>
  <c r="F4" i="101"/>
  <c r="F7" i="101" s="1"/>
  <c r="D50" i="95"/>
  <c r="D43" i="95"/>
  <c r="D39" i="95"/>
  <c r="D33" i="95"/>
  <c r="D27" i="95"/>
  <c r="D24" i="95"/>
  <c r="E19" i="95"/>
  <c r="G19" i="95"/>
  <c r="H19" i="95"/>
  <c r="K19" i="95"/>
  <c r="L19" i="95"/>
  <c r="D19" i="95"/>
  <c r="E16" i="95"/>
  <c r="G16" i="95"/>
  <c r="H16" i="95"/>
  <c r="K16" i="95"/>
  <c r="L16" i="95"/>
  <c r="D16" i="95"/>
  <c r="F16" i="95" s="1"/>
  <c r="E7" i="95"/>
  <c r="G7" i="95"/>
  <c r="H7" i="95"/>
  <c r="K7" i="95"/>
  <c r="L7" i="95"/>
  <c r="D7" i="95"/>
  <c r="O21" i="95"/>
  <c r="N5" i="95"/>
  <c r="N6" i="95"/>
  <c r="N8" i="95"/>
  <c r="N9" i="95"/>
  <c r="N10" i="95"/>
  <c r="N11" i="95"/>
  <c r="N12" i="95"/>
  <c r="N14" i="95"/>
  <c r="N15" i="95"/>
  <c r="N17" i="95"/>
  <c r="N19" i="95"/>
  <c r="N20" i="95"/>
  <c r="N21" i="95"/>
  <c r="N22" i="95"/>
  <c r="N29" i="95"/>
  <c r="N30" i="95"/>
  <c r="N32" i="95"/>
  <c r="N34" i="95"/>
  <c r="N35" i="95"/>
  <c r="N36" i="95"/>
  <c r="N45" i="95"/>
  <c r="N46" i="95"/>
  <c r="N47" i="95"/>
  <c r="N48" i="95"/>
  <c r="N49" i="95"/>
  <c r="N4" i="95"/>
  <c r="M4" i="95"/>
  <c r="I4" i="95"/>
  <c r="F4" i="95"/>
  <c r="E43" i="94"/>
  <c r="G43" i="94"/>
  <c r="H43" i="94"/>
  <c r="K43" i="94"/>
  <c r="L43" i="94"/>
  <c r="D43" i="94"/>
  <c r="E39" i="94"/>
  <c r="G39" i="94"/>
  <c r="H39" i="94"/>
  <c r="K39" i="94"/>
  <c r="L39" i="94"/>
  <c r="D39" i="94"/>
  <c r="E33" i="94"/>
  <c r="G33" i="94"/>
  <c r="H33" i="94"/>
  <c r="K33" i="94"/>
  <c r="L33" i="94"/>
  <c r="D33" i="94"/>
  <c r="E27" i="94"/>
  <c r="G27" i="94"/>
  <c r="H27" i="94"/>
  <c r="K27" i="94"/>
  <c r="L27" i="94"/>
  <c r="D27" i="94"/>
  <c r="F27" i="94" s="1"/>
  <c r="E24" i="94"/>
  <c r="G24" i="94"/>
  <c r="H24" i="94"/>
  <c r="K24" i="94"/>
  <c r="L24" i="94"/>
  <c r="O24" i="94" s="1"/>
  <c r="D24" i="94"/>
  <c r="E19" i="94"/>
  <c r="G19" i="94"/>
  <c r="H19" i="94"/>
  <c r="K19" i="94"/>
  <c r="L19" i="94"/>
  <c r="D19" i="94"/>
  <c r="F19" i="94" s="1"/>
  <c r="E16" i="94"/>
  <c r="G16" i="94"/>
  <c r="H16" i="94"/>
  <c r="K16" i="94"/>
  <c r="L16" i="94"/>
  <c r="D16" i="94"/>
  <c r="E7" i="94"/>
  <c r="H7" i="94"/>
  <c r="K7" i="94"/>
  <c r="L7" i="94"/>
  <c r="D7" i="94"/>
  <c r="F7" i="94" s="1"/>
  <c r="N6" i="94"/>
  <c r="N8" i="94"/>
  <c r="N9" i="94"/>
  <c r="N10" i="94"/>
  <c r="N11" i="94"/>
  <c r="N12" i="94"/>
  <c r="N14" i="94"/>
  <c r="N15" i="94"/>
  <c r="N17" i="94"/>
  <c r="N21" i="94"/>
  <c r="N22" i="94"/>
  <c r="N45" i="94"/>
  <c r="N46" i="94"/>
  <c r="N47" i="94"/>
  <c r="N48" i="94"/>
  <c r="N4" i="94"/>
  <c r="M4" i="94"/>
  <c r="I4" i="94"/>
  <c r="F4" i="94"/>
  <c r="N20" i="90"/>
  <c r="N28" i="90"/>
  <c r="N29" i="90"/>
  <c r="N34" i="90"/>
  <c r="N35" i="90"/>
  <c r="N45" i="90"/>
  <c r="N46" i="90"/>
  <c r="N48" i="90"/>
  <c r="N6" i="91"/>
  <c r="N10" i="91"/>
  <c r="N12" i="91"/>
  <c r="N14" i="91"/>
  <c r="N17" i="91"/>
  <c r="N19" i="91"/>
  <c r="N20" i="91"/>
  <c r="N21" i="91"/>
  <c r="N22" i="91"/>
  <c r="N29" i="91"/>
  <c r="N32" i="91"/>
  <c r="N45" i="91"/>
  <c r="N46" i="91"/>
  <c r="N47" i="91"/>
  <c r="N48" i="91"/>
  <c r="N4" i="91"/>
  <c r="D50" i="93"/>
  <c r="E43" i="93"/>
  <c r="G43" i="93"/>
  <c r="H43" i="93"/>
  <c r="K43" i="93"/>
  <c r="L43" i="93"/>
  <c r="D43" i="93"/>
  <c r="E39" i="93"/>
  <c r="G39" i="93"/>
  <c r="H39" i="93"/>
  <c r="K39" i="93"/>
  <c r="K39" i="130" s="1"/>
  <c r="N39" i="130" s="1"/>
  <c r="L39" i="93"/>
  <c r="D39" i="93"/>
  <c r="E33" i="93"/>
  <c r="G33" i="93"/>
  <c r="H33" i="93"/>
  <c r="K33" i="93"/>
  <c r="L33" i="93"/>
  <c r="D33" i="93"/>
  <c r="E27" i="93"/>
  <c r="G27" i="93"/>
  <c r="H27" i="93"/>
  <c r="K27" i="93"/>
  <c r="L27" i="93"/>
  <c r="D27" i="93"/>
  <c r="E24" i="93"/>
  <c r="G24" i="93"/>
  <c r="H24" i="93"/>
  <c r="K24" i="93"/>
  <c r="L24" i="93"/>
  <c r="D24" i="93"/>
  <c r="E19" i="93"/>
  <c r="G19" i="93"/>
  <c r="H19" i="93"/>
  <c r="K19" i="93"/>
  <c r="L19" i="93"/>
  <c r="D19" i="93"/>
  <c r="E16" i="93"/>
  <c r="G16" i="93"/>
  <c r="H16" i="93"/>
  <c r="K16" i="93"/>
  <c r="L16" i="93"/>
  <c r="D16" i="93"/>
  <c r="E7" i="93"/>
  <c r="E7" i="130" s="1"/>
  <c r="G7" i="93"/>
  <c r="H7" i="93"/>
  <c r="H7" i="130" s="1"/>
  <c r="K7" i="93"/>
  <c r="L7" i="93"/>
  <c r="L7" i="130" s="1"/>
  <c r="D7" i="93"/>
  <c r="N6" i="93"/>
  <c r="N17" i="93"/>
  <c r="N20" i="93"/>
  <c r="N26" i="93"/>
  <c r="N29" i="93"/>
  <c r="N34" i="93"/>
  <c r="N35" i="93"/>
  <c r="N36" i="93"/>
  <c r="N38" i="93"/>
  <c r="N45" i="93"/>
  <c r="N47" i="93"/>
  <c r="N48" i="93"/>
  <c r="N49" i="93"/>
  <c r="N50" i="93"/>
  <c r="M4" i="93"/>
  <c r="I4" i="93"/>
  <c r="F4" i="93"/>
  <c r="N50" i="91"/>
  <c r="N16" i="91"/>
  <c r="N7" i="91"/>
  <c r="F4" i="91"/>
  <c r="J4" i="91" s="1"/>
  <c r="E50" i="90"/>
  <c r="G50" i="90"/>
  <c r="H50" i="90"/>
  <c r="K50" i="90"/>
  <c r="L50" i="90"/>
  <c r="D50" i="90"/>
  <c r="E43" i="90"/>
  <c r="G43" i="90"/>
  <c r="G43" i="130" s="1"/>
  <c r="H43" i="90"/>
  <c r="K43" i="90"/>
  <c r="K43" i="130" s="1"/>
  <c r="N43" i="130" s="1"/>
  <c r="L43" i="90"/>
  <c r="D43" i="90"/>
  <c r="D43" i="130" s="1"/>
  <c r="E39" i="90"/>
  <c r="G39" i="90"/>
  <c r="G39" i="130" s="1"/>
  <c r="H39" i="90"/>
  <c r="L39" i="90"/>
  <c r="D39" i="90"/>
  <c r="D39" i="130" s="1"/>
  <c r="E33" i="90"/>
  <c r="G33" i="90"/>
  <c r="G33" i="130" s="1"/>
  <c r="H33" i="90"/>
  <c r="K33" i="90"/>
  <c r="K33" i="130" s="1"/>
  <c r="L33" i="90"/>
  <c r="D33" i="90"/>
  <c r="D33" i="130" s="1"/>
  <c r="E27" i="90"/>
  <c r="G27" i="90"/>
  <c r="G27" i="130" s="1"/>
  <c r="H27" i="90"/>
  <c r="K27" i="90"/>
  <c r="K27" i="130" s="1"/>
  <c r="L27" i="90"/>
  <c r="D25" i="90"/>
  <c r="D25" i="130" s="1"/>
  <c r="D26" i="90"/>
  <c r="D26" i="130" s="1"/>
  <c r="E24" i="90"/>
  <c r="E24" i="130" s="1"/>
  <c r="G24" i="90"/>
  <c r="H24" i="90"/>
  <c r="H24" i="130" s="1"/>
  <c r="L24" i="90"/>
  <c r="L8" i="90"/>
  <c r="K8" i="90"/>
  <c r="K8" i="130" s="1"/>
  <c r="H8" i="90"/>
  <c r="H8" i="130" s="1"/>
  <c r="G8" i="90"/>
  <c r="G8" i="130" s="1"/>
  <c r="E8" i="90"/>
  <c r="D8" i="90"/>
  <c r="D8" i="130" s="1"/>
  <c r="M5" i="90"/>
  <c r="M6" i="90"/>
  <c r="M7" i="90"/>
  <c r="M9" i="90"/>
  <c r="M10" i="90"/>
  <c r="M11" i="90"/>
  <c r="M12" i="90"/>
  <c r="M13" i="90"/>
  <c r="M14" i="90"/>
  <c r="M15" i="90"/>
  <c r="M17" i="90"/>
  <c r="M18" i="90"/>
  <c r="M20" i="90"/>
  <c r="M21" i="90"/>
  <c r="M22" i="90"/>
  <c r="N23" i="90"/>
  <c r="M25" i="90"/>
  <c r="M26" i="90"/>
  <c r="M28" i="90"/>
  <c r="M29" i="90"/>
  <c r="M30" i="90"/>
  <c r="M31" i="90"/>
  <c r="M32" i="90"/>
  <c r="M34" i="90"/>
  <c r="M35" i="90"/>
  <c r="M36" i="90"/>
  <c r="M37" i="90"/>
  <c r="M38" i="90"/>
  <c r="M40" i="90"/>
  <c r="M41" i="90"/>
  <c r="M42" i="90"/>
  <c r="M45" i="90"/>
  <c r="M46" i="90"/>
  <c r="M47" i="90"/>
  <c r="M48" i="90"/>
  <c r="M49" i="90"/>
  <c r="I5" i="90"/>
  <c r="I5" i="130" s="1"/>
  <c r="I6" i="90"/>
  <c r="I6" i="130" s="1"/>
  <c r="I7" i="90"/>
  <c r="I9" i="90"/>
  <c r="I9" i="130" s="1"/>
  <c r="I10" i="90"/>
  <c r="I10" i="130" s="1"/>
  <c r="I11" i="90"/>
  <c r="I11" i="130" s="1"/>
  <c r="I12" i="90"/>
  <c r="I12" i="130" s="1"/>
  <c r="I13" i="90"/>
  <c r="I13" i="130" s="1"/>
  <c r="I14" i="90"/>
  <c r="I14" i="130" s="1"/>
  <c r="I15" i="90"/>
  <c r="I15" i="130" s="1"/>
  <c r="I17" i="90"/>
  <c r="I17" i="130" s="1"/>
  <c r="I18" i="90"/>
  <c r="I18" i="130" s="1"/>
  <c r="I20" i="90"/>
  <c r="I20" i="130" s="1"/>
  <c r="I21" i="90"/>
  <c r="I21" i="130" s="1"/>
  <c r="I22" i="90"/>
  <c r="I22" i="130" s="1"/>
  <c r="I23" i="90"/>
  <c r="I23" i="130" s="1"/>
  <c r="I25" i="90"/>
  <c r="I25" i="130" s="1"/>
  <c r="I26" i="90"/>
  <c r="I26" i="130" s="1"/>
  <c r="I28" i="90"/>
  <c r="I28" i="130" s="1"/>
  <c r="I29" i="90"/>
  <c r="I29" i="130" s="1"/>
  <c r="I30" i="90"/>
  <c r="I30" i="130" s="1"/>
  <c r="I31" i="90"/>
  <c r="I31" i="130" s="1"/>
  <c r="I32" i="90"/>
  <c r="I32" i="130" s="1"/>
  <c r="I34" i="90"/>
  <c r="I34" i="130" s="1"/>
  <c r="I35" i="90"/>
  <c r="I35" i="130" s="1"/>
  <c r="I36" i="90"/>
  <c r="I36" i="130" s="1"/>
  <c r="I37" i="90"/>
  <c r="I37" i="130" s="1"/>
  <c r="I38" i="90"/>
  <c r="I38" i="130" s="1"/>
  <c r="I40" i="90"/>
  <c r="I40" i="130" s="1"/>
  <c r="I41" i="90"/>
  <c r="I41" i="130" s="1"/>
  <c r="I42" i="90"/>
  <c r="I42" i="130" s="1"/>
  <c r="I45" i="90"/>
  <c r="I45" i="130" s="1"/>
  <c r="I46" i="90"/>
  <c r="I46" i="130" s="1"/>
  <c r="I47" i="90"/>
  <c r="I47" i="130" s="1"/>
  <c r="I48" i="90"/>
  <c r="I48" i="130" s="1"/>
  <c r="I49" i="90"/>
  <c r="I49" i="130" s="1"/>
  <c r="F9" i="90"/>
  <c r="F9" i="130" s="1"/>
  <c r="F10" i="90"/>
  <c r="F10" i="130" s="1"/>
  <c r="F11" i="90"/>
  <c r="F11" i="130" s="1"/>
  <c r="F12" i="90"/>
  <c r="F12" i="130" s="1"/>
  <c r="F13" i="90"/>
  <c r="F13" i="130" s="1"/>
  <c r="F14" i="90"/>
  <c r="F14" i="130" s="1"/>
  <c r="F15" i="90"/>
  <c r="F15" i="130" s="1"/>
  <c r="F18" i="90"/>
  <c r="F18" i="130" s="1"/>
  <c r="F20" i="90"/>
  <c r="F20" i="130" s="1"/>
  <c r="F21" i="90"/>
  <c r="F21" i="130" s="1"/>
  <c r="F22" i="90"/>
  <c r="F22" i="130" s="1"/>
  <c r="F23" i="90"/>
  <c r="F23" i="130" s="1"/>
  <c r="F28" i="90"/>
  <c r="F28" i="130" s="1"/>
  <c r="F29" i="90"/>
  <c r="F29" i="130" s="1"/>
  <c r="F30" i="90"/>
  <c r="F30" i="130" s="1"/>
  <c r="F31" i="90"/>
  <c r="F31" i="130" s="1"/>
  <c r="F32" i="90"/>
  <c r="F32" i="130" s="1"/>
  <c r="F34" i="90"/>
  <c r="F34" i="130" s="1"/>
  <c r="F35" i="90"/>
  <c r="F35" i="130" s="1"/>
  <c r="F36" i="90"/>
  <c r="F36" i="130" s="1"/>
  <c r="F37" i="90"/>
  <c r="F37" i="130" s="1"/>
  <c r="F38" i="90"/>
  <c r="F38" i="130" s="1"/>
  <c r="F40" i="90"/>
  <c r="F40" i="130" s="1"/>
  <c r="F41" i="90"/>
  <c r="F41" i="130" s="1"/>
  <c r="F42" i="90"/>
  <c r="F42" i="130" s="1"/>
  <c r="F45" i="90"/>
  <c r="F45" i="130" s="1"/>
  <c r="F46" i="90"/>
  <c r="F46" i="130" s="1"/>
  <c r="F47" i="90"/>
  <c r="F47" i="130" s="1"/>
  <c r="F48" i="90"/>
  <c r="F48" i="130" s="1"/>
  <c r="F49" i="90"/>
  <c r="F49" i="130" s="1"/>
  <c r="F5" i="90"/>
  <c r="F5" i="130" s="1"/>
  <c r="F6" i="90"/>
  <c r="F6" i="130" s="1"/>
  <c r="F7" i="90"/>
  <c r="M4" i="90"/>
  <c r="F4" i="90"/>
  <c r="F4" i="130" s="1"/>
  <c r="I4" i="90"/>
  <c r="M44" i="110" l="1"/>
  <c r="E8" i="130"/>
  <c r="L8" i="130"/>
  <c r="I4" i="130"/>
  <c r="L24" i="130"/>
  <c r="M24" i="90"/>
  <c r="G24" i="130"/>
  <c r="L27" i="130"/>
  <c r="H27" i="130"/>
  <c r="E27" i="130"/>
  <c r="L33" i="130"/>
  <c r="H33" i="130"/>
  <c r="E33" i="130"/>
  <c r="L39" i="130"/>
  <c r="M39" i="130" s="1"/>
  <c r="H39" i="130"/>
  <c r="E39" i="130"/>
  <c r="L43" i="130"/>
  <c r="H43" i="130"/>
  <c r="E43" i="130"/>
  <c r="D7" i="130"/>
  <c r="K7" i="130"/>
  <c r="G7" i="130"/>
  <c r="D24" i="130"/>
  <c r="K24" i="130"/>
  <c r="J24" i="95"/>
  <c r="J7" i="111"/>
  <c r="J7" i="104"/>
  <c r="J19" i="104"/>
  <c r="J24" i="104"/>
  <c r="J16" i="105"/>
  <c r="J19" i="105"/>
  <c r="J16" i="106"/>
  <c r="J19" i="109"/>
  <c r="J27" i="109"/>
  <c r="J43" i="109"/>
  <c r="J39" i="104"/>
  <c r="J39" i="111"/>
  <c r="J44" i="111" s="1"/>
  <c r="J33" i="108"/>
  <c r="J33" i="103"/>
  <c r="J27" i="103"/>
  <c r="J33" i="101"/>
  <c r="F44" i="105"/>
  <c r="F44" i="104"/>
  <c r="I44" i="108"/>
  <c r="F44" i="95"/>
  <c r="M27" i="130"/>
  <c r="L51" i="95"/>
  <c r="E51" i="95"/>
  <c r="J16" i="108"/>
  <c r="J44" i="101"/>
  <c r="J33" i="105"/>
  <c r="J33" i="104"/>
  <c r="J43" i="104"/>
  <c r="J44" i="104" s="1"/>
  <c r="J39" i="109"/>
  <c r="J50" i="95"/>
  <c r="J19" i="101"/>
  <c r="M51" i="104"/>
  <c r="F51" i="110"/>
  <c r="I51" i="109"/>
  <c r="I51" i="105"/>
  <c r="M33" i="90"/>
  <c r="M33" i="130"/>
  <c r="K51" i="95"/>
  <c r="J43" i="108"/>
  <c r="D51" i="125"/>
  <c r="J7" i="106"/>
  <c r="J50" i="104"/>
  <c r="J33" i="110"/>
  <c r="J50" i="108"/>
  <c r="I51" i="106"/>
  <c r="M51" i="101"/>
  <c r="F51" i="101"/>
  <c r="I51" i="107"/>
  <c r="F51" i="111"/>
  <c r="F51" i="108"/>
  <c r="M24" i="130"/>
  <c r="O24" i="130"/>
  <c r="M43" i="130"/>
  <c r="N39" i="93"/>
  <c r="H51" i="95"/>
  <c r="J16" i="111"/>
  <c r="J24" i="111"/>
  <c r="J44" i="109"/>
  <c r="J51" i="109" s="1"/>
  <c r="J24" i="108"/>
  <c r="J43" i="106"/>
  <c r="J39" i="106"/>
  <c r="J24" i="105"/>
  <c r="J50" i="105"/>
  <c r="J39" i="105"/>
  <c r="J27" i="110"/>
  <c r="J43" i="110"/>
  <c r="J43" i="105"/>
  <c r="J44" i="105" s="1"/>
  <c r="J50" i="110"/>
  <c r="J50" i="111"/>
  <c r="J51" i="111" s="1"/>
  <c r="I51" i="111"/>
  <c r="I44" i="110"/>
  <c r="M44" i="108"/>
  <c r="M51" i="108" s="1"/>
  <c r="J16" i="101"/>
  <c r="M44" i="107"/>
  <c r="I51" i="104"/>
  <c r="M51" i="109"/>
  <c r="F51" i="109"/>
  <c r="J50" i="101"/>
  <c r="F51" i="105"/>
  <c r="J51" i="107"/>
  <c r="F51" i="104"/>
  <c r="M7" i="130"/>
  <c r="F16" i="94"/>
  <c r="F24" i="94"/>
  <c r="F7" i="95"/>
  <c r="F51" i="95" s="1"/>
  <c r="F19" i="95"/>
  <c r="G51" i="95"/>
  <c r="J50" i="106"/>
  <c r="J24" i="106"/>
  <c r="J27" i="105"/>
  <c r="J39" i="108"/>
  <c r="J39" i="110"/>
  <c r="J43" i="95"/>
  <c r="J44" i="95" s="1"/>
  <c r="J27" i="111"/>
  <c r="J16" i="104"/>
  <c r="J33" i="95"/>
  <c r="J24" i="110"/>
  <c r="M8" i="130"/>
  <c r="M51" i="107"/>
  <c r="M51" i="106"/>
  <c r="F51" i="106"/>
  <c r="M51" i="111"/>
  <c r="I51" i="101"/>
  <c r="J44" i="102"/>
  <c r="J51" i="102" s="1"/>
  <c r="M51" i="110"/>
  <c r="J24" i="101"/>
  <c r="N44" i="106"/>
  <c r="I39" i="90"/>
  <c r="H16" i="90"/>
  <c r="H16" i="130" s="1"/>
  <c r="N33" i="90"/>
  <c r="I24" i="90"/>
  <c r="I33" i="90"/>
  <c r="M39" i="90"/>
  <c r="J19" i="91"/>
  <c r="G16" i="90"/>
  <c r="G16" i="130" s="1"/>
  <c r="F24" i="90"/>
  <c r="F33" i="93"/>
  <c r="J4" i="103"/>
  <c r="J7" i="103" s="1"/>
  <c r="F50" i="93"/>
  <c r="J4" i="90"/>
  <c r="J45" i="90"/>
  <c r="J45" i="130" s="1"/>
  <c r="J31" i="90"/>
  <c r="J31" i="130" s="1"/>
  <c r="F25" i="90"/>
  <c r="M27" i="90"/>
  <c r="M8" i="90"/>
  <c r="E16" i="90"/>
  <c r="E16" i="130" s="1"/>
  <c r="M7" i="93"/>
  <c r="M16" i="93"/>
  <c r="M19" i="93"/>
  <c r="M24" i="93"/>
  <c r="M33" i="93"/>
  <c r="F44" i="91"/>
  <c r="N44" i="111"/>
  <c r="N39" i="101"/>
  <c r="J32" i="90"/>
  <c r="J32" i="130" s="1"/>
  <c r="J30" i="90"/>
  <c r="J30" i="130" s="1"/>
  <c r="J28" i="90"/>
  <c r="J28" i="130" s="1"/>
  <c r="J18" i="90"/>
  <c r="J18" i="130" s="1"/>
  <c r="M44" i="103"/>
  <c r="M51" i="103" s="1"/>
  <c r="I44" i="91"/>
  <c r="J44" i="91" s="1"/>
  <c r="J7" i="91"/>
  <c r="J49" i="90"/>
  <c r="J49" i="130" s="1"/>
  <c r="J38" i="90"/>
  <c r="J38" i="130" s="1"/>
  <c r="J36" i="90"/>
  <c r="J36" i="130" s="1"/>
  <c r="D16" i="90"/>
  <c r="D16" i="130" s="1"/>
  <c r="F26" i="90"/>
  <c r="E44" i="90"/>
  <c r="M44" i="91"/>
  <c r="J7" i="90"/>
  <c r="J5" i="90"/>
  <c r="J5" i="130" s="1"/>
  <c r="F8" i="90"/>
  <c r="I8" i="90"/>
  <c r="D44" i="90"/>
  <c r="M39" i="93"/>
  <c r="L44" i="93"/>
  <c r="L51" i="93" s="1"/>
  <c r="M43" i="93"/>
  <c r="H44" i="93"/>
  <c r="E44" i="93"/>
  <c r="D51" i="110"/>
  <c r="H51" i="91"/>
  <c r="J43" i="91"/>
  <c r="J39" i="91"/>
  <c r="J27" i="91"/>
  <c r="O24" i="95"/>
  <c r="N19" i="94"/>
  <c r="N16" i="94"/>
  <c r="N27" i="93"/>
  <c r="M27" i="93"/>
  <c r="J50" i="91"/>
  <c r="N50" i="90"/>
  <c r="M51" i="91"/>
  <c r="F44" i="103"/>
  <c r="F51" i="103" s="1"/>
  <c r="M16" i="95"/>
  <c r="I16" i="95"/>
  <c r="M19" i="95"/>
  <c r="N44" i="103"/>
  <c r="N39" i="95"/>
  <c r="F43" i="90"/>
  <c r="F39" i="90"/>
  <c r="J42" i="90"/>
  <c r="J42" i="130" s="1"/>
  <c r="J40" i="90"/>
  <c r="J40" i="130" s="1"/>
  <c r="J37" i="90"/>
  <c r="J37" i="130" s="1"/>
  <c r="J35" i="90"/>
  <c r="J35" i="130" s="1"/>
  <c r="I27" i="90"/>
  <c r="J22" i="90"/>
  <c r="J22" i="130" s="1"/>
  <c r="J14" i="90"/>
  <c r="J14" i="130" s="1"/>
  <c r="J12" i="90"/>
  <c r="J12" i="130" s="1"/>
  <c r="J10" i="90"/>
  <c r="J10" i="130" s="1"/>
  <c r="J6" i="90"/>
  <c r="J6" i="130" s="1"/>
  <c r="L16" i="90"/>
  <c r="L16" i="130" s="1"/>
  <c r="F19" i="93"/>
  <c r="I19" i="93"/>
  <c r="F24" i="93"/>
  <c r="I24" i="93"/>
  <c r="F27" i="93"/>
  <c r="I27" i="93"/>
  <c r="I33" i="93"/>
  <c r="D44" i="93"/>
  <c r="D51" i="93" s="1"/>
  <c r="K44" i="93"/>
  <c r="K51" i="93" s="1"/>
  <c r="G44" i="93"/>
  <c r="G51" i="93" s="1"/>
  <c r="I27" i="94"/>
  <c r="M33" i="94"/>
  <c r="I33" i="94"/>
  <c r="M39" i="94"/>
  <c r="I39" i="94"/>
  <c r="M43" i="94"/>
  <c r="I43" i="94"/>
  <c r="E44" i="94"/>
  <c r="E50" i="94" s="1"/>
  <c r="E51" i="94" s="1"/>
  <c r="D44" i="101"/>
  <c r="D51" i="101" s="1"/>
  <c r="J47" i="90"/>
  <c r="J47" i="130" s="1"/>
  <c r="J23" i="90"/>
  <c r="J23" i="130" s="1"/>
  <c r="J21" i="90"/>
  <c r="J21" i="130" s="1"/>
  <c r="J15" i="90"/>
  <c r="J15" i="130" s="1"/>
  <c r="J13" i="90"/>
  <c r="J13" i="130" s="1"/>
  <c r="J11" i="90"/>
  <c r="J11" i="130" s="1"/>
  <c r="J9" i="90"/>
  <c r="J9" i="130" s="1"/>
  <c r="M16" i="90"/>
  <c r="M19" i="90" s="1"/>
  <c r="L44" i="90"/>
  <c r="H44" i="90"/>
  <c r="K44" i="94"/>
  <c r="G44" i="94"/>
  <c r="G50" i="94" s="1"/>
  <c r="G51" i="94" s="1"/>
  <c r="J29" i="90"/>
  <c r="J29" i="130" s="1"/>
  <c r="D17" i="90"/>
  <c r="D17" i="130" s="1"/>
  <c r="J48" i="90"/>
  <c r="J48" i="130" s="1"/>
  <c r="D27" i="90"/>
  <c r="D27" i="130" s="1"/>
  <c r="F27" i="90"/>
  <c r="F27" i="130" s="1"/>
  <c r="M27" i="94"/>
  <c r="L44" i="94"/>
  <c r="H44" i="94"/>
  <c r="D44" i="95"/>
  <c r="O24" i="101"/>
  <c r="N44" i="110"/>
  <c r="I43" i="90"/>
  <c r="M43" i="90"/>
  <c r="K16" i="90"/>
  <c r="K16" i="130" s="1"/>
  <c r="N16" i="130" s="1"/>
  <c r="F33" i="90"/>
  <c r="N39" i="90"/>
  <c r="K44" i="90"/>
  <c r="I7" i="93"/>
  <c r="I7" i="130" s="1"/>
  <c r="F7" i="93"/>
  <c r="F7" i="130" s="1"/>
  <c r="I16" i="93"/>
  <c r="F16" i="93"/>
  <c r="I39" i="93"/>
  <c r="F39" i="93"/>
  <c r="I43" i="93"/>
  <c r="F43" i="93"/>
  <c r="H51" i="93"/>
  <c r="M16" i="94"/>
  <c r="I16" i="94"/>
  <c r="J16" i="94" s="1"/>
  <c r="M19" i="94"/>
  <c r="I19" i="94"/>
  <c r="M24" i="94"/>
  <c r="F33" i="94"/>
  <c r="F39" i="94"/>
  <c r="F43" i="94"/>
  <c r="D44" i="94"/>
  <c r="N44" i="108"/>
  <c r="N44" i="107"/>
  <c r="I44" i="103"/>
  <c r="I51" i="103" s="1"/>
  <c r="D51" i="104"/>
  <c r="N44" i="104"/>
  <c r="N50" i="101"/>
  <c r="I50" i="90"/>
  <c r="M50" i="90"/>
  <c r="F50" i="90"/>
  <c r="N51" i="102"/>
  <c r="N7" i="108"/>
  <c r="J4" i="108"/>
  <c r="J7" i="108" s="1"/>
  <c r="N24" i="101"/>
  <c r="N7" i="101"/>
  <c r="J4" i="101"/>
  <c r="J7" i="101" s="1"/>
  <c r="N50" i="95"/>
  <c r="N33" i="95"/>
  <c r="N24" i="95"/>
  <c r="I19" i="95"/>
  <c r="I51" i="95" s="1"/>
  <c r="N16" i="95"/>
  <c r="M7" i="95"/>
  <c r="I7" i="95"/>
  <c r="N7" i="95"/>
  <c r="J4" i="95"/>
  <c r="N24" i="94"/>
  <c r="I24" i="94"/>
  <c r="M7" i="94"/>
  <c r="I7" i="94"/>
  <c r="N7" i="94"/>
  <c r="J4" i="94"/>
  <c r="N33" i="93"/>
  <c r="N24" i="93"/>
  <c r="N19" i="93"/>
  <c r="N7" i="93"/>
  <c r="J4" i="93"/>
  <c r="N33" i="91"/>
  <c r="N24" i="91"/>
  <c r="N24" i="90"/>
  <c r="J41" i="90"/>
  <c r="J41" i="130" s="1"/>
  <c r="J34" i="90"/>
  <c r="J34" i="130" s="1"/>
  <c r="G44" i="90"/>
  <c r="G44" i="130" s="1"/>
  <c r="J20" i="90"/>
  <c r="J20" i="130" s="1"/>
  <c r="J46" i="90"/>
  <c r="J46" i="130" s="1"/>
  <c r="I51" i="108" l="1"/>
  <c r="J50" i="93"/>
  <c r="K44" i="130"/>
  <c r="N44" i="130" s="1"/>
  <c r="F33" i="130"/>
  <c r="L44" i="130"/>
  <c r="I27" i="130"/>
  <c r="F43" i="130"/>
  <c r="I16" i="90"/>
  <c r="J26" i="90"/>
  <c r="J26" i="130" s="1"/>
  <c r="F26" i="130"/>
  <c r="J4" i="130"/>
  <c r="I24" i="130"/>
  <c r="J44" i="110"/>
  <c r="E50" i="130"/>
  <c r="I43" i="130"/>
  <c r="H44" i="130"/>
  <c r="J39" i="90"/>
  <c r="F39" i="130"/>
  <c r="M51" i="95"/>
  <c r="D44" i="130"/>
  <c r="F16" i="90"/>
  <c r="F16" i="130" s="1"/>
  <c r="F8" i="130"/>
  <c r="E44" i="130"/>
  <c r="J25" i="90"/>
  <c r="J25" i="130" s="1"/>
  <c r="F25" i="130"/>
  <c r="F24" i="130"/>
  <c r="I33" i="130"/>
  <c r="I39" i="130"/>
  <c r="G50" i="130"/>
  <c r="H19" i="90"/>
  <c r="H19" i="130" s="1"/>
  <c r="M16" i="130"/>
  <c r="J27" i="90"/>
  <c r="E19" i="90"/>
  <c r="E19" i="130" s="1"/>
  <c r="J51" i="101"/>
  <c r="J44" i="106"/>
  <c r="J51" i="106" s="1"/>
  <c r="J51" i="104"/>
  <c r="J44" i="108"/>
  <c r="J51" i="108" s="1"/>
  <c r="G19" i="90"/>
  <c r="G19" i="130" s="1"/>
  <c r="J51" i="105"/>
  <c r="I51" i="91"/>
  <c r="J33" i="90"/>
  <c r="J43" i="94"/>
  <c r="J33" i="94"/>
  <c r="F51" i="91"/>
  <c r="J51" i="91" s="1"/>
  <c r="J39" i="94"/>
  <c r="J27" i="94"/>
  <c r="L19" i="90"/>
  <c r="L19" i="130" s="1"/>
  <c r="J27" i="93"/>
  <c r="L51" i="90"/>
  <c r="J44" i="103"/>
  <c r="J51" i="103" s="1"/>
  <c r="I44" i="93"/>
  <c r="J50" i="90"/>
  <c r="N44" i="90"/>
  <c r="J43" i="90"/>
  <c r="J43" i="130" s="1"/>
  <c r="J43" i="93"/>
  <c r="F44" i="93"/>
  <c r="J24" i="90"/>
  <c r="M51" i="93"/>
  <c r="E51" i="93"/>
  <c r="K50" i="94"/>
  <c r="K50" i="130" s="1"/>
  <c r="F44" i="90"/>
  <c r="M44" i="93"/>
  <c r="J8" i="90"/>
  <c r="F17" i="90"/>
  <c r="M44" i="90"/>
  <c r="M51" i="90" s="1"/>
  <c r="J24" i="94"/>
  <c r="J16" i="93"/>
  <c r="J7" i="93"/>
  <c r="J7" i="130" s="1"/>
  <c r="J16" i="95"/>
  <c r="J19" i="95"/>
  <c r="N44" i="101"/>
  <c r="N44" i="93"/>
  <c r="I44" i="90"/>
  <c r="F51" i="93"/>
  <c r="N8" i="110"/>
  <c r="I8" i="110"/>
  <c r="I16" i="110" s="1"/>
  <c r="I51" i="110" s="1"/>
  <c r="J24" i="93"/>
  <c r="D19" i="90"/>
  <c r="D19" i="130" s="1"/>
  <c r="J33" i="93"/>
  <c r="J19" i="93"/>
  <c r="K19" i="90"/>
  <c r="K19" i="130" s="1"/>
  <c r="M44" i="94"/>
  <c r="L50" i="94"/>
  <c r="L50" i="130" s="1"/>
  <c r="I51" i="93"/>
  <c r="D51" i="95"/>
  <c r="F44" i="94"/>
  <c r="D50" i="94"/>
  <c r="D50" i="130" s="1"/>
  <c r="J19" i="94"/>
  <c r="J39" i="93"/>
  <c r="I44" i="94"/>
  <c r="J44" i="94" s="1"/>
  <c r="H50" i="94"/>
  <c r="H50" i="130" s="1"/>
  <c r="N44" i="95"/>
  <c r="G51" i="90"/>
  <c r="G51" i="130" s="1"/>
  <c r="J7" i="95"/>
  <c r="J7" i="94"/>
  <c r="M44" i="130" l="1"/>
  <c r="I44" i="130"/>
  <c r="J16" i="90"/>
  <c r="F44" i="130"/>
  <c r="J24" i="130"/>
  <c r="J44" i="93"/>
  <c r="J33" i="130"/>
  <c r="J27" i="130"/>
  <c r="J39" i="130"/>
  <c r="I8" i="130"/>
  <c r="J51" i="95"/>
  <c r="J17" i="90"/>
  <c r="J17" i="130" s="1"/>
  <c r="F17" i="130"/>
  <c r="I19" i="90"/>
  <c r="I19" i="130" s="1"/>
  <c r="I16" i="130"/>
  <c r="E51" i="90"/>
  <c r="E51" i="130" s="1"/>
  <c r="M19" i="130"/>
  <c r="O19" i="130"/>
  <c r="H51" i="90"/>
  <c r="O50" i="130"/>
  <c r="K51" i="94"/>
  <c r="M50" i="130"/>
  <c r="F50" i="94"/>
  <c r="F50" i="130" s="1"/>
  <c r="D51" i="90"/>
  <c r="F19" i="90"/>
  <c r="J19" i="90"/>
  <c r="J19" i="130" s="1"/>
  <c r="J44" i="90"/>
  <c r="J44" i="130" s="1"/>
  <c r="N50" i="94"/>
  <c r="M50" i="94"/>
  <c r="M51" i="94" s="1"/>
  <c r="J8" i="110"/>
  <c r="J16" i="110" s="1"/>
  <c r="J51" i="110" s="1"/>
  <c r="J51" i="93"/>
  <c r="N16" i="110"/>
  <c r="L51" i="94"/>
  <c r="L51" i="130" s="1"/>
  <c r="I50" i="94"/>
  <c r="H51" i="94"/>
  <c r="D51" i="94"/>
  <c r="K51" i="90"/>
  <c r="K51" i="130" l="1"/>
  <c r="I51" i="94"/>
  <c r="I50" i="130"/>
  <c r="J8" i="130"/>
  <c r="F51" i="90"/>
  <c r="F19" i="130"/>
  <c r="D51" i="130"/>
  <c r="H51" i="130"/>
  <c r="J16" i="130"/>
  <c r="I51" i="90"/>
  <c r="I51" i="130" s="1"/>
  <c r="O51" i="130"/>
  <c r="J51" i="90"/>
  <c r="J50" i="94"/>
  <c r="F51" i="94"/>
  <c r="M51" i="130" l="1"/>
  <c r="N51" i="130"/>
  <c r="J51" i="94"/>
  <c r="J50" i="130"/>
  <c r="F51" i="130"/>
  <c r="J51" i="130"/>
</calcChain>
</file>

<file path=xl/sharedStrings.xml><?xml version="1.0" encoding="utf-8"?>
<sst xmlns="http://schemas.openxmlformats.org/spreadsheetml/2006/main" count="6086" uniqueCount="128">
  <si>
    <t>جمع</t>
  </si>
  <si>
    <t>استان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</si>
  <si>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</si>
  <si>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</si>
  <si>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</si>
  <si>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</si>
  <si>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</si>
  <si>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</si>
  <si>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</si>
  <si>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</si>
  <si>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</si>
  <si>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</si>
  <si>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</si>
  <si>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</si>
  <si>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</si>
  <si>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</si>
  <si>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</si>
  <si>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</si>
  <si>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</si>
  <si>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</si>
  <si>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</si>
  <si>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توت فرنگی</t>
  </si>
  <si>
    <t>گوجه فرنگی</t>
  </si>
  <si>
    <t>انواع فلفل</t>
  </si>
  <si>
    <t>بادمجان</t>
  </si>
  <si>
    <t>سایر سبزیجات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</si>
  <si>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</si>
  <si>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</si>
  <si>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</si>
  <si>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</si>
  <si>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</si>
  <si>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</si>
  <si>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</si>
  <si>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</si>
  <si>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</si>
  <si>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</si>
  <si>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</si>
  <si>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</si>
  <si>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</si>
  <si>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</si>
  <si>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</si>
  <si>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</si>
  <si>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</si>
  <si>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</si>
  <si>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</si>
  <si>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</si>
  <si>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</si>
  <si>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</si>
  <si>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</si>
  <si>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</si>
  <si>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</si>
  <si>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</si>
  <si>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</si>
  <si>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</si>
  <si>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</si>
  <si>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</si>
  <si>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</si>
  <si>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</si>
  <si>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</si>
  <si>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</si>
  <si>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</si>
  <si>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</si>
  <si>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</si>
  <si>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</si>
  <si>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</si>
  <si>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</si>
  <si>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</si>
  <si>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</si>
  <si>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</si>
  <si>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</si>
  <si>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</si>
  <si>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</si>
  <si>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</si>
  <si>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</si>
  <si>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</si>
  <si>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</si>
  <si>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</si>
  <si>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</si>
  <si>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</si>
  <si>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</si>
  <si>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</si>
  <si>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</si>
  <si>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</si>
  <si>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</si>
  <si>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</si>
  <si>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</si>
  <si>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</si>
  <si>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</si>
  <si>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</si>
  <si>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</si>
  <si>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</si>
  <si>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</si>
  <si>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</si>
  <si>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</si>
  <si>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</si>
  <si>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</si>
  <si>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</si>
  <si>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 xml:space="preserve"> اطلاعات سطح، تولید و عملکرد محصولات باغبانی سال1398 در شهرستان :خور وبیابانک</t>
  </si>
  <si>
    <t>آران و بید گل</t>
  </si>
  <si>
    <t>خور وبیبانک</t>
  </si>
  <si>
    <t>شاهین شهر و میمه</t>
  </si>
  <si>
    <t>سیب</t>
  </si>
  <si>
    <t xml:space="preserve"> </t>
  </si>
  <si>
    <t xml:space="preserve"> اطلاعات سطح، تولید و عملکرد محصولات باغبانی سال1399 در شهرستان :آران وبیدگل</t>
  </si>
  <si>
    <t xml:space="preserve"> اطلاعات سطح، تولید و عملکرد محصولات باغبانی سال1399 در شهرستان :اردستان</t>
  </si>
  <si>
    <t xml:space="preserve"> اطلاعات سطح، تولید و عملکرد محصولات باغبانی سال1399 در شهرستان : اصفهان</t>
  </si>
  <si>
    <t xml:space="preserve"> اطلاعات سطح، تولید و عملکرد محصولات باغبانی سال1399 در شهرستان : تیران و کرون</t>
  </si>
  <si>
    <t xml:space="preserve"> اطلاعات سطح، تولید و عملکرد محصولات باغبانی سال1399 در شهرستان :بوئین و میاندشت</t>
  </si>
  <si>
    <t xml:space="preserve"> اطلاعات سطح، تولید و عملکرد محصولات باغبانی سال1399 در شهرستان : چادگان</t>
  </si>
  <si>
    <t xml:space="preserve"> اطلاعات سطح، تولید و عملکرد محصولات باغبانی سال1399 در شهرستان : خمینی شهر</t>
  </si>
  <si>
    <t xml:space="preserve"> اطلاعات سطح، تولید و عملکرد محصولات باغبانی سال1399 در شهرستان :خوانسار</t>
  </si>
  <si>
    <t xml:space="preserve"> اطلاعات سطح، تولید و عملکرد محصولات باغبانی سال1399 در شهرستان : برخوار</t>
  </si>
  <si>
    <t xml:space="preserve"> اطلاعات سطح، تولید و عملکرد محصولات باغبانی سال1399 در شهرستان : خور وبیابانک</t>
  </si>
  <si>
    <t xml:space="preserve"> اطلاعات سطح، تولید و عملکرد محصولات باغبانی سال1399 در شهرستان : دهاقان</t>
  </si>
  <si>
    <t xml:space="preserve"> اطلاعات سطح، تولید و عملکرد محصولات باغبانی سال1399 در شهرستان : شاهین شهر و میمه</t>
  </si>
  <si>
    <t xml:space="preserve"> اطلاعات سطح، تولید و عملکرد محصولات باغبانی سال1399 در شهرستان : شهرضا</t>
  </si>
  <si>
    <t xml:space="preserve"> اطلاعات سطح، تولید و عملکرد محصولات باغبانی سال1399 در شهرستان : فریدن</t>
  </si>
  <si>
    <t xml:space="preserve"> اطلاعات سطح، تولید و عملکرد محصولات باغبانی سال1399 در شهرستان : فریدونشهر</t>
  </si>
  <si>
    <t xml:space="preserve"> اطلاعات سطح، تولید و عملکرد محصولات باغبانی سال1399 در شهرستان : فلاورجان</t>
  </si>
  <si>
    <t xml:space="preserve"> اطلاعات سطح، تولید و عملکرد محصولات باغبانی سال1399 در شهرستان : کاشان</t>
  </si>
  <si>
    <t xml:space="preserve"> اطلاعات سطح، تولید و عملکرد محصولات باغبانی سال1399 در شهرستان : گلپایگان</t>
  </si>
  <si>
    <t xml:space="preserve"> اطلاعات سطح، تولید و عملکرد محصولات باغبانی سال1399 در شهرستان : لنجان</t>
  </si>
  <si>
    <t xml:space="preserve"> اطلاعات سطح، تولید و عملکرد محصولات باغبانی سال1399 در شهرستان : مبارکه</t>
  </si>
  <si>
    <t xml:space="preserve"> اطلاعات سطح، تولید و عملکرد محصولات باغبانی سال1399 در شهرستان : نائین</t>
  </si>
  <si>
    <t xml:space="preserve"> اطلاعات سطح، تولید و عملکرد محصولات باغبانی سال1399 در شهرستان : نجف آباد</t>
  </si>
  <si>
    <t xml:space="preserve"> اطلاعات سطح، تولید و عملکرد محصولات باغبانی سال1399 در شهرستان : نطنز</t>
  </si>
  <si>
    <t xml:space="preserve"> اطلاعات سطح، تولید و عملکرد محصولات باغبانی سال1399 در استان: اصفهان</t>
  </si>
  <si>
    <t xml:space="preserve"> اطلاعات سطح، تولید و عملکرد محصولات باغبانی سال1399 در شهرستان : سمیرم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</si>
</sst>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_-"/>
    <numFmt numFmtId="167" formatCode="0.0"/>
    <numFmt numFmtId="168" formatCode="0.000"/>
  </numFmts>
  <fonts count="6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0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7" applyNumberFormat="0" applyAlignment="0" applyProtection="0"/>
    <xf numFmtId="0" fontId="15" fillId="7" borderId="18" applyNumberFormat="0" applyAlignment="0" applyProtection="0"/>
    <xf numFmtId="0" fontId="16" fillId="7" borderId="17" applyNumberFormat="0" applyAlignment="0" applyProtection="0"/>
    <xf numFmtId="0" fontId="17" fillId="0" borderId="19" applyNumberFormat="0" applyFill="0" applyAlignment="0" applyProtection="0"/>
    <xf numFmtId="0" fontId="18" fillId="8" borderId="20" applyNumberFormat="0" applyAlignment="0" applyProtection="0"/>
    <xf numFmtId="0" fontId="19" fillId="0" borderId="0" applyNumberFormat="0" applyFill="0" applyBorder="0" applyAlignment="0" applyProtection="0"/>
    <xf numFmtId="0" fontId="6" fillId="9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35" borderId="0" applyNumberFormat="0" applyBorder="0" applyAlignment="0" applyProtection="0"/>
    <xf numFmtId="0" fontId="28" fillId="52" borderId="23" applyNumberFormat="0" applyAlignment="0" applyProtection="0"/>
    <xf numFmtId="0" fontId="29" fillId="53" borderId="24" applyNumberFormat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3" applyNumberFormat="0" applyAlignment="0" applyProtection="0"/>
    <xf numFmtId="0" fontId="36" fillId="0" borderId="28" applyNumberFormat="0" applyFill="0" applyAlignment="0" applyProtection="0"/>
    <xf numFmtId="0" fontId="37" fillId="54" borderId="0" applyNumberFormat="0" applyBorder="0" applyAlignment="0" applyProtection="0"/>
    <xf numFmtId="0" fontId="25" fillId="0" borderId="0"/>
    <xf numFmtId="0" fontId="38" fillId="0" borderId="0"/>
    <xf numFmtId="0" fontId="25" fillId="0" borderId="0"/>
    <xf numFmtId="0" fontId="25" fillId="55" borderId="29" applyNumberFormat="0" applyFont="0" applyAlignment="0" applyProtection="0"/>
    <xf numFmtId="0" fontId="39" fillId="52" borderId="30" applyNumberFormat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25" fillId="0" borderId="0"/>
    <xf numFmtId="0" fontId="38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6" fillId="45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55" borderId="29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43" fillId="0" borderId="0"/>
    <xf numFmtId="0" fontId="4" fillId="0" borderId="0"/>
    <xf numFmtId="0" fontId="1" fillId="0" borderId="0"/>
    <xf numFmtId="0" fontId="44" fillId="37" borderId="0" applyNumberFormat="0" applyBorder="0" applyAlignment="0" applyProtection="0"/>
    <xf numFmtId="0" fontId="1" fillId="0" borderId="0"/>
    <xf numFmtId="0" fontId="4" fillId="0" borderId="0"/>
    <xf numFmtId="0" fontId="5" fillId="0" borderId="0"/>
    <xf numFmtId="0" fontId="43" fillId="0" borderId="0"/>
    <xf numFmtId="0" fontId="6" fillId="0" borderId="0"/>
    <xf numFmtId="0" fontId="51" fillId="0" borderId="25" applyNumberFormat="0" applyFill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2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43" fillId="0" borderId="0"/>
    <xf numFmtId="0" fontId="1" fillId="0" borderId="0"/>
    <xf numFmtId="0" fontId="57" fillId="52" borderId="30" applyNumberFormat="0" applyAlignment="0" applyProtection="0"/>
    <xf numFmtId="0" fontId="1" fillId="0" borderId="0"/>
    <xf numFmtId="0" fontId="25" fillId="35" borderId="0" applyNumberFormat="0" applyBorder="0" applyAlignment="0" applyProtection="0"/>
    <xf numFmtId="0" fontId="1" fillId="0" borderId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Alignment="0" applyProtection="0"/>
    <xf numFmtId="0" fontId="47" fillId="52" borderId="23" applyNumberFormat="0" applyAlignment="0" applyProtection="0"/>
    <xf numFmtId="0" fontId="49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25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6" fillId="41" borderId="0" applyNumberFormat="0" applyBorder="0" applyAlignment="0" applyProtection="0"/>
    <xf numFmtId="0" fontId="56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31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42" borderId="0" applyNumberFormat="0" applyBorder="0" applyAlignment="0" applyProtection="0"/>
    <xf numFmtId="0" fontId="1" fillId="0" borderId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41" fillId="0" borderId="31" applyNumberFormat="0" applyFill="0" applyAlignment="0" applyProtection="0"/>
    <xf numFmtId="0" fontId="27" fillId="35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26" applyNumberFormat="0" applyFill="0" applyAlignment="0" applyProtection="0"/>
    <xf numFmtId="0" fontId="29" fillId="53" borderId="24" applyNumberFormat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8" fillId="52" borderId="23" applyNumberFormat="0" applyAlignment="0" applyProtection="0"/>
    <xf numFmtId="0" fontId="32" fillId="0" borderId="25" applyNumberFormat="0" applyFill="0" applyAlignment="0" applyProtection="0"/>
    <xf numFmtId="0" fontId="26" fillId="44" borderId="0" applyNumberFormat="0" applyBorder="0" applyAlignment="0" applyProtection="0"/>
    <xf numFmtId="0" fontId="44" fillId="40" borderId="0" applyNumberFormat="0" applyBorder="0" applyAlignment="0" applyProtection="0"/>
    <xf numFmtId="0" fontId="25" fillId="37" borderId="0" applyNumberFormat="0" applyBorder="0" applyAlignment="0" applyProtection="0"/>
    <xf numFmtId="0" fontId="29" fillId="53" borderId="24" applyNumberFormat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31" fillId="36" borderId="0" applyNumberFormat="0" applyBorder="0" applyAlignment="0" applyProtection="0"/>
    <xf numFmtId="0" fontId="1" fillId="0" borderId="0"/>
    <xf numFmtId="0" fontId="28" fillId="52" borderId="23" applyNumberFormat="0" applyAlignment="0" applyProtection="0"/>
    <xf numFmtId="0" fontId="39" fillId="52" borderId="30" applyNumberFormat="0" applyAlignment="0" applyProtection="0"/>
    <xf numFmtId="0" fontId="25" fillId="41" borderId="0" applyNumberFormat="0" applyBorder="0" applyAlignment="0" applyProtection="0"/>
    <xf numFmtId="0" fontId="1" fillId="0" borderId="0"/>
    <xf numFmtId="0" fontId="34" fillId="0" borderId="27" applyNumberFormat="0" applyFill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36" fillId="0" borderId="28" applyNumberFormat="0" applyFill="0" applyAlignment="0" applyProtection="0"/>
    <xf numFmtId="0" fontId="25" fillId="35" borderId="0" applyNumberFormat="0" applyBorder="0" applyAlignment="0" applyProtection="0"/>
    <xf numFmtId="0" fontId="44" fillId="36" borderId="0" applyNumberFormat="0" applyBorder="0" applyAlignment="0" applyProtection="0"/>
    <xf numFmtId="0" fontId="53" fillId="0" borderId="27" applyNumberFormat="0" applyFill="0" applyAlignment="0" applyProtection="0"/>
    <xf numFmtId="0" fontId="1" fillId="0" borderId="0"/>
    <xf numFmtId="0" fontId="5" fillId="0" borderId="0"/>
    <xf numFmtId="0" fontId="45" fillId="42" borderId="0" applyNumberFormat="0" applyBorder="0" applyAlignment="0" applyProtection="0"/>
    <xf numFmtId="0" fontId="4" fillId="0" borderId="0"/>
    <xf numFmtId="0" fontId="43" fillId="0" borderId="0"/>
    <xf numFmtId="0" fontId="1" fillId="0" borderId="0"/>
    <xf numFmtId="0" fontId="25" fillId="55" borderId="29" applyNumberFormat="0" applyFont="0" applyAlignment="0" applyProtection="0"/>
    <xf numFmtId="0" fontId="1" fillId="0" borderId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59" fillId="0" borderId="31" applyNumberFormat="0" applyFill="0" applyAlignment="0" applyProtection="0"/>
    <xf numFmtId="0" fontId="26" fillId="51" borderId="0" applyNumberFormat="0" applyBorder="0" applyAlignment="0" applyProtection="0"/>
    <xf numFmtId="0" fontId="37" fillId="54" borderId="0" applyNumberFormat="0" applyBorder="0" applyAlignment="0" applyProtection="0"/>
    <xf numFmtId="0" fontId="26" fillId="46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6" fillId="45" borderId="0" applyNumberFormat="0" applyBorder="0" applyAlignment="0" applyProtection="0"/>
    <xf numFmtId="0" fontId="26" fillId="49" borderId="0" applyNumberFormat="0" applyBorder="0" applyAlignment="0" applyProtection="0"/>
    <xf numFmtId="0" fontId="36" fillId="0" borderId="28" applyNumberFormat="0" applyFill="0" applyAlignment="0" applyProtection="0"/>
    <xf numFmtId="0" fontId="26" fillId="45" borderId="0" applyNumberFormat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4" fillId="39" borderId="23" applyNumberFormat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35" fillId="39" borderId="23" applyNumberFormat="0" applyAlignment="0" applyProtection="0"/>
    <xf numFmtId="0" fontId="26" fillId="50" borderId="0" applyNumberFormat="0" applyBorder="0" applyAlignment="0" applyProtection="0"/>
    <xf numFmtId="0" fontId="25" fillId="41" borderId="0" applyNumberFormat="0" applyBorder="0" applyAlignment="0" applyProtection="0"/>
    <xf numFmtId="0" fontId="45" fillId="45" borderId="0" applyNumberFormat="0" applyBorder="0" applyAlignment="0" applyProtection="0"/>
    <xf numFmtId="0" fontId="39" fillId="52" borderId="30" applyNumberFormat="0" applyAlignment="0" applyProtection="0"/>
    <xf numFmtId="0" fontId="41" fillId="0" borderId="31" applyNumberFormat="0" applyFill="0" applyAlignment="0" applyProtection="0"/>
    <xf numFmtId="0" fontId="25" fillId="34" borderId="0" applyNumberFormat="0" applyBorder="0" applyAlignment="0" applyProtection="0"/>
    <xf numFmtId="0" fontId="1" fillId="55" borderId="29" applyNumberFormat="0" applyFon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29" applyNumberFormat="0" applyFont="0" applyAlignment="0" applyProtection="0"/>
    <xf numFmtId="0" fontId="37" fillId="54" borderId="0" applyNumberFormat="0" applyBorder="0" applyAlignment="0" applyProtection="0"/>
    <xf numFmtId="0" fontId="35" fillId="39" borderId="23" applyNumberFormat="0" applyAlignment="0" applyProtection="0"/>
    <xf numFmtId="0" fontId="34" fillId="0" borderId="27" applyNumberFormat="0" applyFill="0" applyAlignment="0" applyProtection="0"/>
    <xf numFmtId="0" fontId="32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50" fillId="36" borderId="0" applyNumberFormat="0" applyBorder="0" applyAlignment="0" applyProtection="0"/>
    <xf numFmtId="0" fontId="48" fillId="53" borderId="24" applyNumberFormat="0" applyAlignment="0" applyProtection="0"/>
    <xf numFmtId="0" fontId="46" fillId="35" borderId="0" applyNumberFormat="0" applyBorder="0" applyAlignment="0" applyProtection="0"/>
    <xf numFmtId="0" fontId="45" fillId="46" borderId="0" applyNumberFormat="0" applyBorder="0" applyAlignment="0" applyProtection="0"/>
    <xf numFmtId="0" fontId="45" fillId="50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1" borderId="0" applyNumberFormat="0" applyBorder="0" applyAlignment="0" applyProtection="0"/>
    <xf numFmtId="0" fontId="27" fillId="35" borderId="0" applyNumberFormat="0" applyBorder="0" applyAlignment="0" applyProtection="0"/>
    <xf numFmtId="0" fontId="45" fillId="44" borderId="0" applyNumberFormat="0" applyBorder="0" applyAlignment="0" applyProtection="0"/>
    <xf numFmtId="0" fontId="5" fillId="0" borderId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42" borderId="0" applyNumberFormat="0" applyBorder="0" applyAlignment="0" applyProtection="0"/>
    <xf numFmtId="0" fontId="44" fillId="40" borderId="0" applyNumberFormat="0" applyBorder="0" applyAlignment="0" applyProtection="0"/>
    <xf numFmtId="0" fontId="1" fillId="0" borderId="0"/>
    <xf numFmtId="0" fontId="44" fillId="34" borderId="0" applyNumberFormat="0" applyBorder="0" applyAlignment="0" applyProtection="0"/>
    <xf numFmtId="0" fontId="44" fillId="41" borderId="0" applyNumberFormat="0" applyBorder="0" applyAlignment="0" applyProtection="0"/>
    <xf numFmtId="0" fontId="26" fillId="51" borderId="0" applyNumberFormat="0" applyBorder="0" applyAlignment="0" applyProtection="0"/>
    <xf numFmtId="0" fontId="1" fillId="0" borderId="0"/>
    <xf numFmtId="0" fontId="44" fillId="34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26" fillId="46" borderId="0" applyNumberFormat="0" applyBorder="0" applyAlignment="0" applyProtection="0"/>
    <xf numFmtId="0" fontId="44" fillId="39" borderId="0" applyNumberFormat="0" applyBorder="0" applyAlignment="0" applyProtection="0"/>
    <xf numFmtId="0" fontId="1" fillId="0" borderId="0"/>
    <xf numFmtId="0" fontId="53" fillId="0" borderId="27" applyNumberFormat="0" applyFill="0" applyAlignment="0" applyProtection="0"/>
    <xf numFmtId="0" fontId="44" fillId="41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1" fillId="0" borderId="25" applyNumberFormat="0" applyFill="0" applyAlignment="0" applyProtection="0"/>
    <xf numFmtId="0" fontId="48" fillId="53" borderId="24" applyNumberFormat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2" borderId="0" applyNumberFormat="0" applyBorder="0" applyAlignment="0" applyProtection="0"/>
    <xf numFmtId="0" fontId="50" fillId="36" borderId="0" applyNumberFormat="0" applyBorder="0" applyAlignment="0" applyProtection="0"/>
    <xf numFmtId="0" fontId="56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7" fillId="52" borderId="30" applyNumberFormat="0" applyAlignment="0" applyProtection="0"/>
    <xf numFmtId="0" fontId="1" fillId="55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52" borderId="23" applyNumberFormat="0" applyAlignment="0" applyProtection="0"/>
    <xf numFmtId="0" fontId="45" fillId="47" borderId="0" applyNumberFormat="0" applyBorder="0" applyAlignment="0" applyProtection="0"/>
    <xf numFmtId="0" fontId="46" fillId="35" borderId="0" applyNumberFormat="0" applyBorder="0" applyAlignment="0" applyProtection="0"/>
    <xf numFmtId="0" fontId="52" fillId="0" borderId="26" applyNumberFormat="0" applyFill="0" applyAlignment="0" applyProtection="0"/>
    <xf numFmtId="0" fontId="45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5" fillId="41" borderId="0" applyNumberFormat="0" applyBorder="0" applyAlignment="0" applyProtection="0"/>
    <xf numFmtId="0" fontId="55" fillId="0" borderId="28" applyNumberFormat="0" applyFill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54" fillId="39" borderId="23" applyNumberFormat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4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5" fillId="50" borderId="0" applyNumberFormat="0" applyBorder="0" applyAlignment="0" applyProtection="0"/>
    <xf numFmtId="0" fontId="1" fillId="0" borderId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35" borderId="0" applyNumberFormat="0" applyBorder="0" applyAlignment="0" applyProtection="0"/>
    <xf numFmtId="0" fontId="28" fillId="52" borderId="23" applyNumberFormat="0" applyAlignment="0" applyProtection="0"/>
    <xf numFmtId="0" fontId="29" fillId="53" borderId="24" applyNumberFormat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3" applyNumberFormat="0" applyAlignment="0" applyProtection="0"/>
    <xf numFmtId="0" fontId="36" fillId="0" borderId="28" applyNumberFormat="0" applyFill="0" applyAlignment="0" applyProtection="0"/>
    <xf numFmtId="0" fontId="37" fillId="54" borderId="0" applyNumberFormat="0" applyBorder="0" applyAlignment="0" applyProtection="0"/>
    <xf numFmtId="0" fontId="25" fillId="55" borderId="29" applyNumberFormat="0" applyFont="0" applyAlignment="0" applyProtection="0"/>
    <xf numFmtId="0" fontId="39" fillId="52" borderId="30" applyNumberFormat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1" fillId="0" borderId="0"/>
    <xf numFmtId="0" fontId="44" fillId="34" borderId="0" applyNumberFormat="0" applyBorder="0" applyAlignment="0" applyProtection="0"/>
    <xf numFmtId="0" fontId="1" fillId="0" borderId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53" fillId="0" borderId="27" applyNumberFormat="0" applyFill="0" applyAlignment="0" applyProtection="0"/>
    <xf numFmtId="0" fontId="44" fillId="41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1" fillId="0" borderId="25" applyNumberFormat="0" applyFill="0" applyAlignment="0" applyProtection="0"/>
    <xf numFmtId="0" fontId="48" fillId="53" borderId="24" applyNumberFormat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2" borderId="0" applyNumberFormat="0" applyBorder="0" applyAlignment="0" applyProtection="0"/>
    <xf numFmtId="0" fontId="50" fillId="36" borderId="0" applyNumberFormat="0" applyBorder="0" applyAlignment="0" applyProtection="0"/>
    <xf numFmtId="0" fontId="56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7" fillId="52" borderId="30" applyNumberFormat="0" applyAlignment="0" applyProtection="0"/>
    <xf numFmtId="0" fontId="1" fillId="55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52" borderId="23" applyNumberFormat="0" applyAlignment="0" applyProtection="0"/>
    <xf numFmtId="0" fontId="45" fillId="47" borderId="0" applyNumberFormat="0" applyBorder="0" applyAlignment="0" applyProtection="0"/>
    <xf numFmtId="0" fontId="46" fillId="35" borderId="0" applyNumberFormat="0" applyBorder="0" applyAlignment="0" applyProtection="0"/>
    <xf numFmtId="0" fontId="52" fillId="0" borderId="26" applyNumberFormat="0" applyFill="0" applyAlignment="0" applyProtection="0"/>
    <xf numFmtId="0" fontId="45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5" fillId="41" borderId="0" applyNumberFormat="0" applyBorder="0" applyAlignment="0" applyProtection="0"/>
    <xf numFmtId="0" fontId="55" fillId="0" borderId="28" applyNumberFormat="0" applyFill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54" fillId="39" borderId="23" applyNumberFormat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4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5" fillId="50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24" fillId="0" borderId="0"/>
    <xf numFmtId="0" fontId="38" fillId="0" borderId="0"/>
    <xf numFmtId="0" fontId="6" fillId="0" borderId="0"/>
    <xf numFmtId="0" fontId="23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3" fillId="0" borderId="0"/>
    <xf numFmtId="0" fontId="24" fillId="0" borderId="0"/>
    <xf numFmtId="0" fontId="5" fillId="0" borderId="0"/>
    <xf numFmtId="0" fontId="43" fillId="0" borderId="0"/>
    <xf numFmtId="0" fontId="4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3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23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25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38" fillId="0" borderId="0"/>
    <xf numFmtId="0" fontId="5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3" fillId="0" borderId="0"/>
    <xf numFmtId="0" fontId="5" fillId="0" borderId="0"/>
    <xf numFmtId="0" fontId="1" fillId="0" borderId="0"/>
    <xf numFmtId="0" fontId="6" fillId="0" borderId="0"/>
    <xf numFmtId="0" fontId="25" fillId="0" borderId="0"/>
    <xf numFmtId="0" fontId="5" fillId="0" borderId="0"/>
    <xf numFmtId="0" fontId="25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38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6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6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2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4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3" fillId="0" borderId="0"/>
    <xf numFmtId="0" fontId="5" fillId="0" borderId="0"/>
    <xf numFmtId="0" fontId="3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43" fillId="0" borderId="0"/>
    <xf numFmtId="0" fontId="6" fillId="0" borderId="0"/>
    <xf numFmtId="0" fontId="5" fillId="0" borderId="0"/>
    <xf numFmtId="0" fontId="43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8" fillId="0" borderId="0"/>
    <xf numFmtId="0" fontId="25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23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43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23" fillId="0" borderId="0"/>
    <xf numFmtId="0" fontId="43" fillId="0" borderId="0"/>
    <xf numFmtId="0" fontId="38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38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43" fillId="0" borderId="0"/>
    <xf numFmtId="0" fontId="1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4" fillId="0" borderId="0"/>
    <xf numFmtId="0" fontId="38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3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5" fillId="0" borderId="0"/>
    <xf numFmtId="0" fontId="23" fillId="0" borderId="0"/>
    <xf numFmtId="0" fontId="6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25" fillId="0" borderId="0"/>
    <xf numFmtId="0" fontId="43" fillId="0" borderId="0"/>
    <xf numFmtId="0" fontId="4" fillId="0" borderId="0"/>
    <xf numFmtId="0" fontId="2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38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25" fillId="0" borderId="0"/>
    <xf numFmtId="0" fontId="43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5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4" fillId="0" borderId="0"/>
    <xf numFmtId="0" fontId="2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2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38" fillId="0" borderId="0"/>
    <xf numFmtId="0" fontId="43" fillId="0" borderId="0"/>
    <xf numFmtId="0" fontId="5" fillId="0" borderId="0"/>
    <xf numFmtId="0" fontId="1" fillId="0" borderId="0"/>
    <xf numFmtId="0" fontId="2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25" fillId="0" borderId="0"/>
    <xf numFmtId="0" fontId="38" fillId="0" borderId="0"/>
    <xf numFmtId="0" fontId="1" fillId="0" borderId="0"/>
    <xf numFmtId="0" fontId="24" fillId="0" borderId="0"/>
    <xf numFmtId="0" fontId="23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4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23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38" fillId="0" borderId="0"/>
    <xf numFmtId="0" fontId="5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43" fillId="0" borderId="0"/>
    <xf numFmtId="0" fontId="5" fillId="0" borderId="0"/>
    <xf numFmtId="0" fontId="23" fillId="0" borderId="0"/>
    <xf numFmtId="0" fontId="6" fillId="0" borderId="0"/>
    <xf numFmtId="0" fontId="38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1" fillId="0" borderId="0"/>
    <xf numFmtId="0" fontId="4" fillId="0" borderId="0"/>
    <xf numFmtId="0" fontId="23" fillId="0" borderId="0"/>
    <xf numFmtId="0" fontId="4" fillId="0" borderId="0"/>
    <xf numFmtId="0" fontId="6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38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6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5" fillId="0" borderId="0"/>
    <xf numFmtId="0" fontId="24" fillId="0" borderId="0"/>
    <xf numFmtId="0" fontId="23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5" fillId="0" borderId="0"/>
    <xf numFmtId="0" fontId="4" fillId="0" borderId="0"/>
    <xf numFmtId="0" fontId="23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24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6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4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2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8" fillId="0" borderId="0"/>
    <xf numFmtId="0" fontId="1" fillId="0" borderId="0"/>
    <xf numFmtId="0" fontId="25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25" fillId="0" borderId="0"/>
    <xf numFmtId="0" fontId="43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6" fillId="0" borderId="0"/>
    <xf numFmtId="0" fontId="43" fillId="0" borderId="0"/>
    <xf numFmtId="0" fontId="5" fillId="0" borderId="0"/>
    <xf numFmtId="0" fontId="2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3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1" fillId="0" borderId="0"/>
    <xf numFmtId="0" fontId="5" fillId="0" borderId="0"/>
    <xf numFmtId="0" fontId="6" fillId="0" borderId="0"/>
    <xf numFmtId="0" fontId="2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23" fillId="0" borderId="0"/>
    <xf numFmtId="0" fontId="23" fillId="0" borderId="0"/>
    <xf numFmtId="0" fontId="1" fillId="0" borderId="0"/>
    <xf numFmtId="0" fontId="6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24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5" fillId="0" borderId="0"/>
    <xf numFmtId="0" fontId="23" fillId="0" borderId="0"/>
    <xf numFmtId="0" fontId="1" fillId="0" borderId="0"/>
    <xf numFmtId="0" fontId="6" fillId="0" borderId="0"/>
    <xf numFmtId="0" fontId="23" fillId="0" borderId="0"/>
    <xf numFmtId="0" fontId="43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4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43" fillId="0" borderId="0"/>
    <xf numFmtId="0" fontId="43" fillId="0" borderId="0"/>
    <xf numFmtId="0" fontId="24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25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5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43" fillId="0" borderId="0"/>
    <xf numFmtId="0" fontId="43" fillId="0" borderId="0"/>
    <xf numFmtId="0" fontId="2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2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43" fillId="0" borderId="0"/>
    <xf numFmtId="0" fontId="4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3" fillId="0" borderId="0"/>
    <xf numFmtId="0" fontId="25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38" fillId="0" borderId="0"/>
    <xf numFmtId="0" fontId="25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4" fillId="0" borderId="0"/>
    <xf numFmtId="0" fontId="23" fillId="0" borderId="0"/>
    <xf numFmtId="0" fontId="24" fillId="0" borderId="0"/>
    <xf numFmtId="0" fontId="1" fillId="0" borderId="0"/>
    <xf numFmtId="0" fontId="5" fillId="0" borderId="0"/>
    <xf numFmtId="0" fontId="38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43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24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3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6" fillId="0" borderId="0"/>
    <xf numFmtId="0" fontId="43" fillId="0" borderId="0"/>
    <xf numFmtId="0" fontId="23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38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4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8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43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" fillId="0" borderId="0"/>
    <xf numFmtId="0" fontId="43" fillId="0" borderId="0"/>
    <xf numFmtId="0" fontId="6" fillId="0" borderId="0"/>
    <xf numFmtId="0" fontId="1" fillId="55" borderId="29" applyNumberFormat="0" applyFont="0" applyAlignment="0" applyProtection="0"/>
    <xf numFmtId="0" fontId="25" fillId="55" borderId="29" applyNumberFormat="0" applyFont="0" applyAlignment="0" applyProtection="0"/>
    <xf numFmtId="0" fontId="5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55" borderId="29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1" fillId="55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55" borderId="29" applyNumberFormat="0" applyFont="0" applyAlignment="0" applyProtection="0"/>
    <xf numFmtId="0" fontId="6" fillId="0" borderId="0"/>
    <xf numFmtId="0" fontId="6" fillId="0" borderId="0"/>
    <xf numFmtId="0" fontId="4" fillId="0" borderId="0"/>
    <xf numFmtId="0" fontId="1" fillId="0" borderId="0"/>
    <xf numFmtId="0" fontId="1" fillId="55" borderId="29" applyNumberFormat="0" applyFont="0" applyAlignment="0" applyProtection="0"/>
    <xf numFmtId="0" fontId="4" fillId="0" borderId="0"/>
    <xf numFmtId="0" fontId="1" fillId="0" borderId="0"/>
    <xf numFmtId="0" fontId="1" fillId="55" borderId="29" applyNumberFormat="0" applyFont="0" applyAlignment="0" applyProtection="0"/>
  </cellStyleXfs>
  <cellXfs count="159">
    <xf numFmtId="0" fontId="0" fillId="0" borderId="0" xfId="0"/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2" borderId="1" xfId="3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2" fontId="62" fillId="56" borderId="1" xfId="3" applyNumberFormat="1" applyFont="1" applyFill="1" applyBorder="1" applyAlignment="1" applyProtection="1">
      <alignment horizontal="center" vertical="center"/>
    </xf>
    <xf numFmtId="2" fontId="62" fillId="2" borderId="1" xfId="4" applyNumberFormat="1" applyFont="1" applyFill="1" applyBorder="1" applyAlignment="1" applyProtection="1">
      <alignment horizontal="center" vertical="center"/>
    </xf>
    <xf numFmtId="166" fontId="62" fillId="2" borderId="1" xfId="4" applyNumberFormat="1" applyFont="1" applyFill="1" applyBorder="1" applyAlignment="1" applyProtection="1">
      <alignment horizontal="center" vertical="center"/>
    </xf>
    <xf numFmtId="166" fontId="62" fillId="56" borderId="1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0" fontId="61" fillId="2" borderId="0" xfId="0" applyFont="1" applyFill="1"/>
    <xf numFmtId="1" fontId="61" fillId="2" borderId="0" xfId="0" applyNumberFormat="1" applyFont="1" applyFill="1"/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top"/>
    </xf>
    <xf numFmtId="1" fontId="62" fillId="2" borderId="1" xfId="4" applyNumberFormat="1" applyFont="1" applyFill="1" applyBorder="1" applyAlignment="1" applyProtection="1">
      <alignment horizontal="center" vertical="center"/>
    </xf>
    <xf numFmtId="1" fontId="62" fillId="2" borderId="1" xfId="3" applyNumberFormat="1" applyFont="1" applyFill="1" applyBorder="1" applyAlignment="1" applyProtection="1">
      <alignment horizontal="center" vertical="center" wrapText="1"/>
    </xf>
    <xf numFmtId="1" fontId="0" fillId="2" borderId="0" xfId="0" applyNumberFormat="1" applyFill="1"/>
    <xf numFmtId="2" fontId="0" fillId="2" borderId="0" xfId="0" applyNumberFormat="1" applyFill="1"/>
    <xf numFmtId="4" fontId="62" fillId="56" borderId="1" xfId="3" applyNumberFormat="1" applyFont="1" applyFill="1" applyBorder="1" applyAlignment="1" applyProtection="1">
      <alignment horizontal="center" vertical="center"/>
    </xf>
    <xf numFmtId="4" fontId="0" fillId="2" borderId="0" xfId="0" applyNumberFormat="1" applyFill="1"/>
    <xf numFmtId="166" fontId="0" fillId="2" borderId="0" xfId="0" applyNumberFormat="1" applyFill="1"/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2" borderId="1" xfId="4" applyNumberFormat="1" applyFont="1" applyFill="1" applyBorder="1" applyAlignment="1" applyProtection="1">
      <alignment horizontal="center" vertical="center"/>
    </xf>
    <xf numFmtId="168" fontId="62" fillId="56" borderId="1" xfId="3" applyNumberFormat="1" applyFont="1" applyFill="1" applyBorder="1" applyAlignment="1" applyProtection="1">
      <alignment horizontal="center" vertical="center"/>
    </xf>
    <xf numFmtId="168" fontId="62" fillId="56" borderId="12" xfId="3" applyNumberFormat="1" applyFont="1" applyFill="1" applyBorder="1" applyAlignment="1" applyProtection="1">
      <alignment horizontal="center" vertical="center"/>
    </xf>
    <xf numFmtId="168" fontId="62" fillId="56" borderId="13" xfId="3" applyNumberFormat="1" applyFont="1" applyFill="1" applyBorder="1" applyAlignment="1" applyProtection="1">
      <alignment horizontal="center" vertical="center"/>
    </xf>
    <xf numFmtId="168" fontId="62" fillId="2" borderId="2" xfId="4" applyNumberFormat="1" applyFont="1" applyFill="1" applyBorder="1" applyAlignment="1" applyProtection="1">
      <alignment horizontal="center" vertical="center"/>
    </xf>
    <xf numFmtId="168" fontId="62" fillId="2" borderId="3" xfId="4" applyNumberFormat="1" applyFont="1" applyFill="1" applyBorder="1" applyAlignment="1" applyProtection="1">
      <alignment horizontal="center" vertical="center"/>
    </xf>
    <xf numFmtId="168" fontId="62" fillId="2" borderId="2" xfId="4" applyNumberFormat="1" applyFont="1" applyFill="1" applyBorder="1" applyAlignment="1" applyProtection="1">
      <alignment horizontal="center" vertical="top"/>
    </xf>
    <xf numFmtId="168" fontId="62" fillId="2" borderId="1" xfId="3" applyNumberFormat="1" applyFont="1" applyFill="1" applyBorder="1" applyAlignment="1" applyProtection="1">
      <alignment horizontal="right" vertical="center" wrapText="1"/>
    </xf>
    <xf numFmtId="168" fontId="62" fillId="2" borderId="1" xfId="4" applyNumberFormat="1" applyFont="1" applyFill="1" applyBorder="1" applyAlignment="1" applyProtection="1">
      <alignment horizontal="center" vertical="center"/>
    </xf>
    <xf numFmtId="168" fontId="62" fillId="2" borderId="1" xfId="3" applyNumberFormat="1" applyFont="1" applyFill="1" applyBorder="1" applyAlignment="1" applyProtection="1">
      <alignment horizontal="center" vertical="center" wrapText="1"/>
    </xf>
    <xf numFmtId="167" fontId="62" fillId="56" borderId="12" xfId="3" applyNumberFormat="1" applyFont="1" applyFill="1" applyBorder="1" applyAlignment="1" applyProtection="1">
      <alignment horizontal="center" vertical="center"/>
    </xf>
    <xf numFmtId="167" fontId="62" fillId="56" borderId="13" xfId="3" applyNumberFormat="1" applyFont="1" applyFill="1" applyBorder="1" applyAlignment="1" applyProtection="1">
      <alignment horizontal="center" vertical="center"/>
    </xf>
    <xf numFmtId="167" fontId="62" fillId="2" borderId="2" xfId="4" applyNumberFormat="1" applyFont="1" applyFill="1" applyBorder="1" applyAlignment="1" applyProtection="1">
      <alignment horizontal="center" vertical="center"/>
    </xf>
    <xf numFmtId="167" fontId="62" fillId="2" borderId="3" xfId="4" applyNumberFormat="1" applyFont="1" applyFill="1" applyBorder="1" applyAlignment="1" applyProtection="1">
      <alignment horizontal="center" vertical="center"/>
    </xf>
    <xf numFmtId="167" fontId="62" fillId="2" borderId="2" xfId="4" applyNumberFormat="1" applyFont="1" applyFill="1" applyBorder="1" applyAlignment="1" applyProtection="1">
      <alignment horizontal="center" vertical="top"/>
    </xf>
    <xf numFmtId="167" fontId="62" fillId="2" borderId="1" xfId="3" applyNumberFormat="1" applyFont="1" applyFill="1" applyBorder="1" applyAlignment="1" applyProtection="1">
      <alignment horizontal="right" vertical="center" wrapText="1"/>
    </xf>
    <xf numFmtId="167" fontId="62" fillId="2" borderId="1" xfId="3" applyNumberFormat="1" applyFont="1" applyFill="1" applyBorder="1" applyAlignment="1" applyProtection="1">
      <alignment horizontal="center" vertical="center" wrapText="1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2" borderId="2" xfId="4" applyNumberFormat="1" applyFont="1" applyFill="1" applyBorder="1" applyAlignment="1" applyProtection="1">
      <alignment horizontal="center" vertical="center"/>
    </xf>
    <xf numFmtId="167" fontId="62" fillId="2" borderId="7" xfId="4" applyNumberFormat="1" applyFont="1" applyFill="1" applyBorder="1" applyAlignment="1" applyProtection="1">
      <alignment horizontal="center" vertical="center"/>
    </xf>
    <xf numFmtId="167" fontId="62" fillId="56" borderId="12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" fontId="62" fillId="59" borderId="1" xfId="4" applyNumberFormat="1" applyFont="1" applyFill="1" applyBorder="1" applyAlignment="1" applyProtection="1">
      <alignment horizontal="center" vertical="center"/>
    </xf>
    <xf numFmtId="1" fontId="62" fillId="2" borderId="8" xfId="4" applyNumberFormat="1" applyFont="1" applyFill="1" applyBorder="1" applyAlignment="1" applyProtection="1">
      <alignment horizontal="center" vertical="center"/>
    </xf>
    <xf numFmtId="1" fontId="62" fillId="2" borderId="10" xfId="4" applyNumberFormat="1" applyFont="1" applyFill="1" applyBorder="1" applyAlignment="1" applyProtection="1">
      <alignment horizontal="center" vertical="center"/>
    </xf>
    <xf numFmtId="1" fontId="62" fillId="2" borderId="5" xfId="3" applyNumberFormat="1" applyFont="1" applyFill="1" applyBorder="1" applyAlignment="1" applyProtection="1">
      <alignment horizontal="right" vertical="center" wrapText="1"/>
    </xf>
    <xf numFmtId="1" fontId="62" fillId="2" borderId="33" xfId="3" applyNumberFormat="1" applyFont="1" applyFill="1" applyBorder="1" applyAlignment="1" applyProtection="1">
      <alignment horizontal="right" vertical="center" wrapText="1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67" fontId="62" fillId="56" borderId="1" xfId="3" applyNumberFormat="1" applyFont="1" applyFill="1" applyBorder="1" applyAlignment="1" applyProtection="1">
      <alignment horizontal="center" vertical="center"/>
    </xf>
    <xf numFmtId="1" fontId="62" fillId="2" borderId="4" xfId="0" applyNumberFormat="1" applyFont="1" applyFill="1" applyBorder="1" applyAlignment="1" applyProtection="1">
      <alignment horizontal="center" vertical="center" textRotation="90"/>
    </xf>
    <xf numFmtId="1" fontId="62" fillId="2" borderId="6" xfId="0" applyNumberFormat="1" applyFont="1" applyFill="1" applyBorder="1" applyAlignment="1" applyProtection="1">
      <alignment horizontal="center" vertical="center" textRotation="90"/>
    </xf>
    <xf numFmtId="1" fontId="62" fillId="2" borderId="5" xfId="0" applyNumberFormat="1" applyFont="1" applyFill="1" applyBorder="1" applyAlignment="1" applyProtection="1">
      <alignment horizontal="center" vertical="center" textRotation="90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7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3" fillId="2" borderId="4" xfId="0" applyNumberFormat="1" applyFont="1" applyFill="1" applyBorder="1" applyAlignment="1" applyProtection="1">
      <alignment horizontal="center" vertical="center" textRotation="90"/>
    </xf>
    <xf numFmtId="1" fontId="63" fillId="2" borderId="6" xfId="0" applyNumberFormat="1" applyFont="1" applyFill="1" applyBorder="1" applyAlignment="1" applyProtection="1">
      <alignment horizontal="center" vertical="center" textRotation="90"/>
    </xf>
    <xf numFmtId="1" fontId="63" fillId="2" borderId="5" xfId="0" applyNumberFormat="1" applyFont="1" applyFill="1" applyBorder="1" applyAlignment="1" applyProtection="1">
      <alignment horizontal="center" vertical="center" textRotation="90"/>
    </xf>
    <xf numFmtId="1" fontId="62" fillId="2" borderId="4" xfId="5" applyNumberFormat="1" applyFont="1" applyFill="1" applyBorder="1" applyAlignment="1" applyProtection="1">
      <alignment horizontal="center" vertical="center" textRotation="90"/>
    </xf>
    <xf numFmtId="1" fontId="62" fillId="2" borderId="6" xfId="5" applyNumberFormat="1" applyFont="1" applyFill="1" applyBorder="1" applyAlignment="1" applyProtection="1">
      <alignment horizontal="center" vertical="center" textRotation="90"/>
    </xf>
    <xf numFmtId="1" fontId="62" fillId="2" borderId="5" xfId="5" applyNumberFormat="1" applyFont="1" applyFill="1" applyBorder="1" applyAlignment="1" applyProtection="1">
      <alignment horizontal="center" vertical="center" textRotation="90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2" borderId="1" xfId="0" applyNumberFormat="1" applyFont="1" applyFill="1" applyBorder="1" applyAlignment="1" applyProtection="1">
      <alignment horizontal="center" vertical="center" textRotation="90"/>
    </xf>
    <xf numFmtId="1" fontId="62" fillId="56" borderId="8" xfId="3" applyNumberFormat="1" applyFont="1" applyFill="1" applyBorder="1" applyAlignment="1" applyProtection="1">
      <alignment horizontal="center" vertical="center"/>
    </xf>
    <xf numFmtId="1" fontId="62" fillId="56" borderId="9" xfId="3" applyNumberFormat="1" applyFont="1" applyFill="1" applyBorder="1" applyAlignment="1" applyProtection="1">
      <alignment horizontal="center" vertical="center"/>
    </xf>
    <xf numFmtId="1" fontId="62" fillId="56" borderId="10" xfId="3" applyNumberFormat="1" applyFont="1" applyFill="1" applyBorder="1" applyAlignment="1" applyProtection="1">
      <alignment horizontal="center" vertical="center"/>
    </xf>
    <xf numFmtId="1" fontId="62" fillId="56" borderId="1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2" xfId="3" applyNumberFormat="1" applyFont="1" applyFill="1" applyBorder="1" applyAlignment="1" applyProtection="1">
      <alignment horizontal="center" vertical="center"/>
    </xf>
    <xf numFmtId="1" fontId="62" fillId="56" borderId="7" xfId="3" applyNumberFormat="1" applyFont="1" applyFill="1" applyBorder="1" applyAlignment="1" applyProtection="1">
      <alignment horizontal="center" vertical="center"/>
    </xf>
    <xf numFmtId="1" fontId="62" fillId="56" borderId="3" xfId="3" applyNumberFormat="1" applyFont="1" applyFill="1" applyBorder="1" applyAlignment="1" applyProtection="1">
      <alignment horizontal="center" vertical="center"/>
    </xf>
    <xf numFmtId="1" fontId="62" fillId="56" borderId="4" xfId="3" applyNumberFormat="1" applyFont="1" applyFill="1" applyBorder="1" applyAlignment="1" applyProtection="1">
      <alignment horizontal="center" vertical="center"/>
    </xf>
    <xf numFmtId="1" fontId="62" fillId="56" borderId="5" xfId="3" applyNumberFormat="1" applyFont="1" applyFill="1" applyBorder="1" applyAlignment="1" applyProtection="1">
      <alignment horizontal="center" vertical="center"/>
    </xf>
    <xf numFmtId="1" fontId="61" fillId="57" borderId="12" xfId="0" applyNumberFormat="1" applyFont="1" applyFill="1" applyBorder="1" applyAlignment="1">
      <alignment horizontal="center"/>
    </xf>
    <xf numFmtId="1" fontId="62" fillId="2" borderId="32" xfId="5" applyNumberFormat="1" applyFont="1" applyFill="1" applyBorder="1" applyAlignment="1" applyProtection="1">
      <alignment horizontal="center" vertical="center" textRotation="90"/>
    </xf>
    <xf numFmtId="1" fontId="62" fillId="2" borderId="34" xfId="5" applyNumberFormat="1" applyFont="1" applyFill="1" applyBorder="1" applyAlignment="1" applyProtection="1">
      <alignment horizontal="center" vertical="center" textRotation="90"/>
    </xf>
    <xf numFmtId="1" fontId="62" fillId="58" borderId="35" xfId="3" applyNumberFormat="1" applyFont="1" applyFill="1" applyBorder="1" applyAlignment="1" applyProtection="1">
      <alignment horizontal="center" vertical="center" wrapText="1"/>
    </xf>
    <xf numFmtId="1" fontId="62" fillId="58" borderId="36" xfId="3" applyNumberFormat="1" applyFont="1" applyFill="1" applyBorder="1" applyAlignment="1" applyProtection="1">
      <alignment horizontal="center" vertical="center" wrapText="1"/>
    </xf>
    <xf numFmtId="1" fontId="62" fillId="2" borderId="2" xfId="4" applyNumberFormat="1" applyFont="1" applyFill="1" applyBorder="1" applyAlignment="1" applyProtection="1">
      <alignment horizontal="center"/>
    </xf>
    <xf numFmtId="1" fontId="62" fillId="2" borderId="3" xfId="4" applyNumberFormat="1" applyFont="1" applyFill="1" applyBorder="1" applyAlignment="1" applyProtection="1">
      <alignment horizontal="center"/>
    </xf>
    <xf numFmtId="168" fontId="62" fillId="2" borderId="1" xfId="0" applyNumberFormat="1" applyFont="1" applyFill="1" applyBorder="1" applyAlignment="1" applyProtection="1">
      <alignment horizontal="center" vertical="center" textRotation="90"/>
    </xf>
    <xf numFmtId="168" fontId="62" fillId="2" borderId="4" xfId="0" applyNumberFormat="1" applyFont="1" applyFill="1" applyBorder="1" applyAlignment="1" applyProtection="1">
      <alignment horizontal="center" vertical="center" textRotation="90"/>
    </xf>
    <xf numFmtId="168" fontId="62" fillId="2" borderId="6" xfId="0" applyNumberFormat="1" applyFont="1" applyFill="1" applyBorder="1" applyAlignment="1" applyProtection="1">
      <alignment horizontal="center" vertical="center" textRotation="90"/>
    </xf>
    <xf numFmtId="168" fontId="62" fillId="2" borderId="5" xfId="0" applyNumberFormat="1" applyFont="1" applyFill="1" applyBorder="1" applyAlignment="1" applyProtection="1">
      <alignment horizontal="center" vertical="center" textRotation="90"/>
    </xf>
    <xf numFmtId="168" fontId="63" fillId="2" borderId="4" xfId="0" applyNumberFormat="1" applyFont="1" applyFill="1" applyBorder="1" applyAlignment="1" applyProtection="1">
      <alignment horizontal="center" vertical="center" textRotation="90"/>
    </xf>
    <xf numFmtId="168" fontId="63" fillId="2" borderId="6" xfId="0" applyNumberFormat="1" applyFont="1" applyFill="1" applyBorder="1" applyAlignment="1" applyProtection="1">
      <alignment horizontal="center" vertical="center" textRotation="90"/>
    </xf>
    <xf numFmtId="168" fontId="63" fillId="2" borderId="5" xfId="0" applyNumberFormat="1" applyFont="1" applyFill="1" applyBorder="1" applyAlignment="1" applyProtection="1">
      <alignment horizontal="center" vertical="center" textRotation="90"/>
    </xf>
    <xf numFmtId="168" fontId="62" fillId="56" borderId="8" xfId="3" applyNumberFormat="1" applyFont="1" applyFill="1" applyBorder="1" applyAlignment="1" applyProtection="1">
      <alignment horizontal="center" vertical="center"/>
    </xf>
    <xf numFmtId="168" fontId="62" fillId="56" borderId="9" xfId="3" applyNumberFormat="1" applyFont="1" applyFill="1" applyBorder="1" applyAlignment="1" applyProtection="1">
      <alignment horizontal="center" vertical="center"/>
    </xf>
    <xf numFmtId="168" fontId="62" fillId="56" borderId="10" xfId="3" applyNumberFormat="1" applyFont="1" applyFill="1" applyBorder="1" applyAlignment="1" applyProtection="1">
      <alignment horizontal="center" vertical="center"/>
    </xf>
    <xf numFmtId="168" fontId="62" fillId="56" borderId="11" xfId="3" applyNumberFormat="1" applyFont="1" applyFill="1" applyBorder="1" applyAlignment="1" applyProtection="1">
      <alignment horizontal="center" vertical="center"/>
    </xf>
    <xf numFmtId="168" fontId="62" fillId="56" borderId="12" xfId="3" applyNumberFormat="1" applyFont="1" applyFill="1" applyBorder="1" applyAlignment="1" applyProtection="1">
      <alignment horizontal="center" vertical="center"/>
    </xf>
    <xf numFmtId="168" fontId="62" fillId="56" borderId="13" xfId="3" applyNumberFormat="1" applyFont="1" applyFill="1" applyBorder="1" applyAlignment="1" applyProtection="1">
      <alignment horizontal="center" vertical="center"/>
    </xf>
    <xf numFmtId="168" fontId="62" fillId="2" borderId="2" xfId="4" applyNumberFormat="1" applyFont="1" applyFill="1" applyBorder="1" applyAlignment="1" applyProtection="1">
      <alignment horizontal="center" vertical="center"/>
    </xf>
    <xf numFmtId="168" fontId="62" fillId="2" borderId="7" xfId="4" applyNumberFormat="1" applyFont="1" applyFill="1" applyBorder="1" applyAlignment="1" applyProtection="1">
      <alignment horizontal="center" vertical="center"/>
    </xf>
    <xf numFmtId="168" fontId="62" fillId="2" borderId="3" xfId="4" applyNumberFormat="1" applyFont="1" applyFill="1" applyBorder="1" applyAlignment="1" applyProtection="1">
      <alignment horizontal="center" vertical="center"/>
    </xf>
    <xf numFmtId="168" fontId="62" fillId="2" borderId="4" xfId="5" applyNumberFormat="1" applyFont="1" applyFill="1" applyBorder="1" applyAlignment="1" applyProtection="1">
      <alignment horizontal="center" vertical="center" textRotation="90"/>
    </xf>
    <xf numFmtId="168" fontId="62" fillId="2" borderId="6" xfId="5" applyNumberFormat="1" applyFont="1" applyFill="1" applyBorder="1" applyAlignment="1" applyProtection="1">
      <alignment horizontal="center" vertical="center" textRotation="90"/>
    </xf>
    <xf numFmtId="168" fontId="62" fillId="2" borderId="5" xfId="5" applyNumberFormat="1" applyFont="1" applyFill="1" applyBorder="1" applyAlignment="1" applyProtection="1">
      <alignment horizontal="center" vertical="center" textRotation="90"/>
    </xf>
    <xf numFmtId="168" fontId="62" fillId="56" borderId="1" xfId="3" applyNumberFormat="1" applyFont="1" applyFill="1" applyBorder="1" applyAlignment="1" applyProtection="1">
      <alignment horizontal="center" vertical="center"/>
    </xf>
    <xf numFmtId="167" fontId="62" fillId="2" borderId="1" xfId="0" applyNumberFormat="1" applyFont="1" applyFill="1" applyBorder="1" applyAlignment="1" applyProtection="1">
      <alignment horizontal="center" vertical="center" textRotation="90"/>
    </xf>
    <xf numFmtId="167" fontId="62" fillId="2" borderId="4" xfId="0" applyNumberFormat="1" applyFont="1" applyFill="1" applyBorder="1" applyAlignment="1" applyProtection="1">
      <alignment horizontal="center" vertical="center" textRotation="90"/>
    </xf>
    <xf numFmtId="167" fontId="62" fillId="2" borderId="6" xfId="0" applyNumberFormat="1" applyFont="1" applyFill="1" applyBorder="1" applyAlignment="1" applyProtection="1">
      <alignment horizontal="center" vertical="center" textRotation="90"/>
    </xf>
    <xf numFmtId="167" fontId="62" fillId="2" borderId="5" xfId="0" applyNumberFormat="1" applyFont="1" applyFill="1" applyBorder="1" applyAlignment="1" applyProtection="1">
      <alignment horizontal="center" vertical="center" textRotation="90"/>
    </xf>
    <xf numFmtId="167" fontId="63" fillId="2" borderId="4" xfId="0" applyNumberFormat="1" applyFont="1" applyFill="1" applyBorder="1" applyAlignment="1" applyProtection="1">
      <alignment horizontal="center" vertical="center" textRotation="90"/>
    </xf>
    <xf numFmtId="167" fontId="63" fillId="2" borderId="6" xfId="0" applyNumberFormat="1" applyFont="1" applyFill="1" applyBorder="1" applyAlignment="1" applyProtection="1">
      <alignment horizontal="center" vertical="center" textRotation="90"/>
    </xf>
    <xf numFmtId="167" fontId="63" fillId="2" borderId="5" xfId="0" applyNumberFormat="1" applyFont="1" applyFill="1" applyBorder="1" applyAlignment="1" applyProtection="1">
      <alignment horizontal="center" vertical="center" textRotation="90"/>
    </xf>
    <xf numFmtId="167" fontId="62" fillId="56" borderId="8" xfId="3" applyNumberFormat="1" applyFont="1" applyFill="1" applyBorder="1" applyAlignment="1" applyProtection="1">
      <alignment horizontal="center" vertical="center"/>
    </xf>
    <xf numFmtId="167" fontId="62" fillId="56" borderId="9" xfId="3" applyNumberFormat="1" applyFont="1" applyFill="1" applyBorder="1" applyAlignment="1" applyProtection="1">
      <alignment horizontal="center" vertical="center"/>
    </xf>
    <xf numFmtId="167" fontId="62" fillId="56" borderId="10" xfId="3" applyNumberFormat="1" applyFont="1" applyFill="1" applyBorder="1" applyAlignment="1" applyProtection="1">
      <alignment horizontal="center" vertical="center"/>
    </xf>
    <xf numFmtId="167" fontId="62" fillId="56" borderId="11" xfId="3" applyNumberFormat="1" applyFont="1" applyFill="1" applyBorder="1" applyAlignment="1" applyProtection="1">
      <alignment horizontal="center" vertical="center"/>
    </xf>
    <xf numFmtId="167" fontId="62" fillId="56" borderId="12" xfId="3" applyNumberFormat="1" applyFont="1" applyFill="1" applyBorder="1" applyAlignment="1" applyProtection="1">
      <alignment horizontal="center" vertical="center"/>
    </xf>
    <xf numFmtId="167" fontId="62" fillId="56" borderId="13" xfId="3" applyNumberFormat="1" applyFont="1" applyFill="1" applyBorder="1" applyAlignment="1" applyProtection="1">
      <alignment horizontal="center" vertical="center"/>
    </xf>
    <xf numFmtId="167" fontId="62" fillId="2" borderId="2" xfId="4" applyNumberFormat="1" applyFont="1" applyFill="1" applyBorder="1" applyAlignment="1" applyProtection="1">
      <alignment horizontal="center" vertical="center"/>
    </xf>
    <xf numFmtId="167" fontId="62" fillId="2" borderId="7" xfId="4" applyNumberFormat="1" applyFont="1" applyFill="1" applyBorder="1" applyAlignment="1" applyProtection="1">
      <alignment horizontal="center" vertical="center"/>
    </xf>
    <xf numFmtId="167" fontId="62" fillId="2" borderId="3" xfId="4" applyNumberFormat="1" applyFont="1" applyFill="1" applyBorder="1" applyAlignment="1" applyProtection="1">
      <alignment horizontal="center" vertical="center"/>
    </xf>
    <xf numFmtId="167" fontId="62" fillId="2" borderId="4" xfId="5" applyNumberFormat="1" applyFont="1" applyFill="1" applyBorder="1" applyAlignment="1" applyProtection="1">
      <alignment horizontal="center" vertical="center" textRotation="90"/>
    </xf>
    <xf numFmtId="167" fontId="62" fillId="2" borderId="6" xfId="5" applyNumberFormat="1" applyFont="1" applyFill="1" applyBorder="1" applyAlignment="1" applyProtection="1">
      <alignment horizontal="center" vertical="center" textRotation="90"/>
    </xf>
    <xf numFmtId="167" fontId="62" fillId="2" borderId="5" xfId="5" applyNumberFormat="1" applyFont="1" applyFill="1" applyBorder="1" applyAlignment="1" applyProtection="1">
      <alignment horizontal="center" vertical="center" textRotation="90"/>
    </xf>
    <xf numFmtId="167" fontId="62" fillId="56" borderId="1" xfId="3" applyNumberFormat="1" applyFont="1" applyFill="1" applyBorder="1" applyAlignment="1" applyProtection="1">
      <alignment horizontal="center" vertical="center"/>
    </xf>
    <xf numFmtId="167" fontId="62" fillId="2" borderId="2" xfId="4" applyNumberFormat="1" applyFont="1" applyFill="1" applyBorder="1" applyAlignment="1" applyProtection="1">
      <alignment horizontal="center" vertical="top"/>
    </xf>
    <xf numFmtId="167" fontId="62" fillId="2" borderId="3" xfId="4" applyNumberFormat="1" applyFont="1" applyFill="1" applyBorder="1" applyAlignment="1" applyProtection="1">
      <alignment horizontal="center" vertical="top"/>
    </xf>
    <xf numFmtId="167" fontId="61" fillId="57" borderId="12" xfId="0" applyNumberFormat="1" applyFont="1" applyFill="1" applyBorder="1" applyAlignment="1">
      <alignment horizont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2"/>
  <sheetViews>
    <sheetView rightToLeft="1" workbookViewId="0">
      <pane ySplit="1" topLeftCell="A32" activePane="bottomLeft" state="frozen"/>
      <selection pane="bottomLeft" activeCell="E5" sqref="E5"/>
    </sheetView>
  </sheetViews>
  <sheetFormatPr defaultRowHeight="15"/>
  <cols>
    <col min="1" max="1" width="14.85546875" style="4" customWidth="1"/>
    <col min="2" max="2" width="9.140625" style="4" customWidth="1"/>
    <col min="3" max="3" width="21.5703125" style="4" customWidth="1"/>
    <col min="4" max="4" width="15.7109375" style="4" customWidth="1"/>
    <col min="5" max="5" width="9.140625" style="4" customWidth="1"/>
    <col min="6" max="6" width="9.5703125" style="4" customWidth="1"/>
    <col min="7" max="7" width="9.140625" style="4" customWidth="1"/>
    <col min="8" max="8" width="11.85546875" style="4" customWidth="1"/>
    <col min="9" max="9" width="10.5703125" style="4" customWidth="1"/>
    <col min="10" max="10" width="13" style="4" customWidth="1"/>
    <col min="11" max="11" width="11.28515625" style="4" customWidth="1"/>
    <col min="12" max="12" width="12.42578125" style="4" customWidth="1"/>
    <col min="13" max="13" width="6.7109375" style="4" customWidth="1"/>
    <col min="14" max="14" width="13.5703125" style="4" customWidth="1"/>
    <col min="15" max="15" width="10.42578125" style="4" customWidth="1"/>
    <col min="16" max="16" width="8.85546875" style="4" customWidth="1"/>
    <col min="17" max="17" width="14.28515625" style="4" customWidth="1"/>
    <col min="18" max="23" width="9.140625" style="4"/>
    <col min="24" max="24" width="13.140625" style="4" customWidth="1"/>
    <col min="25" max="25" width="9.140625" style="4"/>
    <col min="26" max="26" width="12" style="4" customWidth="1"/>
    <col min="27" max="27" width="12.85546875" style="4" customWidth="1"/>
    <col min="28" max="16384" width="9.140625" style="4"/>
  </cols>
  <sheetData>
    <row r="1" spans="1:26" s="11" customFormat="1" ht="18" customHeight="1">
      <c r="B1" s="109" t="s">
        <v>126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26" ht="18" customHeight="1">
      <c r="A2" s="4" t="s">
        <v>1</v>
      </c>
      <c r="B2" s="98" t="s">
        <v>26</v>
      </c>
      <c r="C2" s="99"/>
      <c r="D2" s="100"/>
      <c r="E2" s="96" t="s">
        <v>27</v>
      </c>
      <c r="F2" s="96"/>
      <c r="G2" s="96"/>
      <c r="H2" s="96" t="s">
        <v>28</v>
      </c>
      <c r="I2" s="96"/>
      <c r="J2" s="96"/>
      <c r="K2" s="96" t="s">
        <v>29</v>
      </c>
      <c r="L2" s="96" t="s">
        <v>30</v>
      </c>
      <c r="M2" s="96"/>
      <c r="N2" s="96"/>
      <c r="O2" s="96" t="s">
        <v>31</v>
      </c>
      <c r="P2" s="96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8" customHeight="1">
      <c r="A3" s="4" t="s">
        <v>1</v>
      </c>
      <c r="B3" s="101"/>
      <c r="C3" s="102"/>
      <c r="D3" s="103"/>
      <c r="E3" s="74" t="s">
        <v>32</v>
      </c>
      <c r="F3" s="74" t="s">
        <v>33</v>
      </c>
      <c r="G3" s="74" t="s">
        <v>0</v>
      </c>
      <c r="H3" s="74" t="s">
        <v>32</v>
      </c>
      <c r="I3" s="74" t="s">
        <v>33</v>
      </c>
      <c r="J3" s="74" t="s">
        <v>0</v>
      </c>
      <c r="K3" s="96"/>
      <c r="L3" s="74" t="s">
        <v>32</v>
      </c>
      <c r="M3" s="74" t="s">
        <v>33</v>
      </c>
      <c r="N3" s="74" t="s">
        <v>0</v>
      </c>
      <c r="O3" s="74" t="s">
        <v>32</v>
      </c>
      <c r="P3" s="74" t="s">
        <v>33</v>
      </c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8" customHeight="1">
      <c r="B4" s="71"/>
      <c r="C4" s="72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8" customHeight="1">
      <c r="A5" s="4" t="s">
        <v>1</v>
      </c>
      <c r="B5" s="97" t="s">
        <v>34</v>
      </c>
      <c r="C5" s="72" t="s">
        <v>35</v>
      </c>
      <c r="D5" s="73"/>
      <c r="E5" s="19">
        <f>SUM(E55,E105,E155,E205,E255,E305,E355,E405,E455,E505,E555,E605,E655,E705,E755,E805,E855,E905,E955,E1005,E1055,E1105,E1155,E1205)</f>
        <v>731.5</v>
      </c>
      <c r="F5" s="19">
        <f>SUM(F55,F105,F155,F205,F255,F305,F355,F405,F455,F505,F555,F605,F655,F705,F755,F805,F855,F905,F955,F1005,F1055,F1105,F1155,F1205)</f>
        <v>0</v>
      </c>
      <c r="G5" s="19">
        <f>SUM(G55,G105,G155,G205,G255,G305,G355,G405,G455,G505,G555,G605,G655,G705,G755,G805,G855,G905,G955,G1005,G1055,G1105,G1155,G1205)</f>
        <v>731.5</v>
      </c>
      <c r="H5" s="19">
        <f t="shared" ref="H5:M5" si="0">SUM(H55,H105,H155,H205,H255,H305,H355,H405,H455,H505,H555,H605,H655,H705,H755,H805,H855,H905,H955,H1005,H1055,H1105,H1155,H1205)</f>
        <v>19470.2</v>
      </c>
      <c r="I5" s="19">
        <f t="shared" si="0"/>
        <v>0</v>
      </c>
      <c r="J5" s="19">
        <f t="shared" si="0"/>
        <v>19470.2</v>
      </c>
      <c r="K5" s="19">
        <f t="shared" si="0"/>
        <v>20201.7</v>
      </c>
      <c r="L5" s="19">
        <f t="shared" si="0"/>
        <v>229960.65</v>
      </c>
      <c r="M5" s="19">
        <f t="shared" si="0"/>
        <v>0</v>
      </c>
      <c r="N5" s="19">
        <f>SUM(N55,N105,N155,N205,N255,N305,N355,N405,N455,N505,N555,N605,N655,N705,N755,N805,N855,N905,N955,N1005,N1055,N1105,N1155,N1205)</f>
        <v>229960.65</v>
      </c>
      <c r="O5" s="74">
        <f>L5/H5*1000</f>
        <v>11810.903329190249</v>
      </c>
      <c r="P5" s="74" t="s">
        <v>88</v>
      </c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>
      <c r="A6" s="4" t="s">
        <v>1</v>
      </c>
      <c r="B6" s="97"/>
      <c r="C6" s="72" t="s">
        <v>36</v>
      </c>
      <c r="D6" s="73"/>
      <c r="E6" s="19">
        <f t="shared" ref="E6:J52" si="1">SUM(E56,E106,E156,E206,E256,E306,E356,E406,E456,E506,E556,E606,E656,E706,E756,E806,E856,E906,E956,E1006,E1056,E1106,E1156,E1206)</f>
        <v>58.8</v>
      </c>
      <c r="F6" s="19">
        <f t="shared" si="1"/>
        <v>0</v>
      </c>
      <c r="G6" s="19">
        <f t="shared" si="1"/>
        <v>58.8</v>
      </c>
      <c r="H6" s="19">
        <f t="shared" si="1"/>
        <v>864.9</v>
      </c>
      <c r="I6" s="19">
        <f t="shared" si="1"/>
        <v>0</v>
      </c>
      <c r="J6" s="19">
        <f t="shared" si="1"/>
        <v>864.9</v>
      </c>
      <c r="K6" s="19">
        <f t="shared" ref="K6:N6" si="2">SUM(K56,K106,K156,K206,K256,K306,K356,K406,K456,K506,K556,K606,K656,K706,K756,K806,K856,K906,K956,K1006,K1056,K1106,K1156,K1206)</f>
        <v>923.7</v>
      </c>
      <c r="L6" s="19">
        <f t="shared" si="2"/>
        <v>4361.1299999999992</v>
      </c>
      <c r="M6" s="19">
        <f t="shared" si="2"/>
        <v>0</v>
      </c>
      <c r="N6" s="19">
        <f t="shared" si="2"/>
        <v>4361.1299999999992</v>
      </c>
      <c r="O6" s="76">
        <f t="shared" ref="O6:P52" si="3">L6/H6*1000</f>
        <v>5042.351716961497</v>
      </c>
      <c r="P6" s="74" t="s">
        <v>88</v>
      </c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>
      <c r="A7" s="4" t="s">
        <v>1</v>
      </c>
      <c r="B7" s="97"/>
      <c r="C7" s="72" t="s">
        <v>37</v>
      </c>
      <c r="D7" s="73"/>
      <c r="E7" s="19">
        <f t="shared" si="1"/>
        <v>242.6</v>
      </c>
      <c r="F7" s="19">
        <f t="shared" si="1"/>
        <v>0</v>
      </c>
      <c r="G7" s="19">
        <f t="shared" si="1"/>
        <v>242.6</v>
      </c>
      <c r="H7" s="19">
        <f t="shared" si="1"/>
        <v>2189.1999999999998</v>
      </c>
      <c r="I7" s="19">
        <f t="shared" si="1"/>
        <v>0</v>
      </c>
      <c r="J7" s="19">
        <f t="shared" si="1"/>
        <v>2189.1999999999998</v>
      </c>
      <c r="K7" s="19">
        <f t="shared" ref="K7:N7" si="4">SUM(K57,K107,K157,K207,K257,K307,K357,K407,K457,K507,K557,K607,K657,K707,K757,K807,K857,K907,K957,K1007,K1057,K1107,K1157,K1207)</f>
        <v>2431.8000000000002</v>
      </c>
      <c r="L7" s="19">
        <f t="shared" si="4"/>
        <v>25985.919999999998</v>
      </c>
      <c r="M7" s="19">
        <f t="shared" si="4"/>
        <v>0</v>
      </c>
      <c r="N7" s="19">
        <f t="shared" si="4"/>
        <v>25985.919999999998</v>
      </c>
      <c r="O7" s="76">
        <f t="shared" si="3"/>
        <v>11870.052987392655</v>
      </c>
      <c r="P7" s="74" t="s">
        <v>88</v>
      </c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" customHeight="1">
      <c r="A8" s="4" t="s">
        <v>1</v>
      </c>
      <c r="B8" s="97"/>
      <c r="C8" s="72" t="s">
        <v>38</v>
      </c>
      <c r="D8" s="73"/>
      <c r="E8" s="19">
        <f t="shared" si="1"/>
        <v>1032.9000000000001</v>
      </c>
      <c r="F8" s="19">
        <f t="shared" si="1"/>
        <v>0</v>
      </c>
      <c r="G8" s="19">
        <f t="shared" si="1"/>
        <v>1032.9000000000001</v>
      </c>
      <c r="H8" s="19">
        <f t="shared" si="1"/>
        <v>22524.3</v>
      </c>
      <c r="I8" s="19">
        <f t="shared" si="1"/>
        <v>0</v>
      </c>
      <c r="J8" s="19">
        <f t="shared" si="1"/>
        <v>22524.3</v>
      </c>
      <c r="K8" s="19">
        <f t="shared" ref="K8:N8" si="5">SUM(K58,K108,K158,K208,K258,K308,K358,K408,K458,K508,K558,K608,K658,K708,K758,K808,K858,K908,K958,K1008,K1058,K1108,K1158,K1208)</f>
        <v>23557.199999999997</v>
      </c>
      <c r="L8" s="19">
        <f t="shared" si="5"/>
        <v>260307.7</v>
      </c>
      <c r="M8" s="19">
        <f t="shared" si="5"/>
        <v>0</v>
      </c>
      <c r="N8" s="19">
        <f t="shared" si="5"/>
        <v>260307.7</v>
      </c>
      <c r="O8" s="76">
        <f t="shared" si="3"/>
        <v>11556.749821304104</v>
      </c>
      <c r="P8" s="74" t="s">
        <v>88</v>
      </c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" customHeight="1">
      <c r="A9" s="4" t="s">
        <v>1</v>
      </c>
      <c r="B9" s="84" t="s">
        <v>39</v>
      </c>
      <c r="C9" s="69" t="s">
        <v>40</v>
      </c>
      <c r="D9" s="70"/>
      <c r="E9" s="19">
        <f t="shared" si="1"/>
        <v>53.7</v>
      </c>
      <c r="F9" s="19">
        <f t="shared" si="1"/>
        <v>0</v>
      </c>
      <c r="G9" s="19">
        <f t="shared" si="1"/>
        <v>53.7</v>
      </c>
      <c r="H9" s="19">
        <f t="shared" si="1"/>
        <v>1113.7</v>
      </c>
      <c r="I9" s="19">
        <f t="shared" si="1"/>
        <v>0</v>
      </c>
      <c r="J9" s="19">
        <f t="shared" si="1"/>
        <v>1113.7</v>
      </c>
      <c r="K9" s="19">
        <f t="shared" ref="K9:N9" si="6">SUM(K59,K109,K159,K209,K259,K309,K359,K409,K459,K509,K559,K609,K659,K709,K759,K809,K859,K909,K959,K1009,K1059,K1109,K1159,K1209)</f>
        <v>1167.3999999999999</v>
      </c>
      <c r="L9" s="19">
        <f t="shared" si="6"/>
        <v>7123.8</v>
      </c>
      <c r="M9" s="19">
        <f t="shared" si="6"/>
        <v>0</v>
      </c>
      <c r="N9" s="19">
        <f t="shared" si="6"/>
        <v>7123.8</v>
      </c>
      <c r="O9" s="76">
        <f t="shared" si="3"/>
        <v>6396.5161174463492</v>
      </c>
      <c r="P9" s="74" t="s">
        <v>88</v>
      </c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>
      <c r="A10" s="4" t="s">
        <v>1</v>
      </c>
      <c r="B10" s="85"/>
      <c r="C10" s="72" t="s">
        <v>41</v>
      </c>
      <c r="D10" s="73"/>
      <c r="E10" s="19">
        <f t="shared" si="1"/>
        <v>83.3</v>
      </c>
      <c r="F10" s="19">
        <f t="shared" si="1"/>
        <v>0</v>
      </c>
      <c r="G10" s="19">
        <f t="shared" si="1"/>
        <v>83.3</v>
      </c>
      <c r="H10" s="19">
        <f t="shared" si="1"/>
        <v>925.30000000000007</v>
      </c>
      <c r="I10" s="19">
        <f t="shared" si="1"/>
        <v>0</v>
      </c>
      <c r="J10" s="19">
        <f t="shared" si="1"/>
        <v>925.30000000000007</v>
      </c>
      <c r="K10" s="19">
        <f t="shared" ref="K10:N10" si="7">SUM(K60,K110,K160,K210,K260,K310,K360,K410,K460,K510,K560,K610,K660,K710,K760,K810,K860,K910,K960,K1010,K1060,K1110,K1160,K1210)</f>
        <v>1008.5999999999999</v>
      </c>
      <c r="L10" s="19">
        <f t="shared" si="7"/>
        <v>5997.01</v>
      </c>
      <c r="M10" s="19">
        <f t="shared" si="7"/>
        <v>0</v>
      </c>
      <c r="N10" s="19">
        <f t="shared" si="7"/>
        <v>5997.01</v>
      </c>
      <c r="O10" s="76">
        <f t="shared" si="3"/>
        <v>6481.152058791743</v>
      </c>
      <c r="P10" s="74" t="s">
        <v>88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8" customHeight="1">
      <c r="A11" s="4" t="s">
        <v>1</v>
      </c>
      <c r="B11" s="85"/>
      <c r="C11" s="72" t="s">
        <v>42</v>
      </c>
      <c r="D11" s="73"/>
      <c r="E11" s="19">
        <f t="shared" si="1"/>
        <v>25.1</v>
      </c>
      <c r="F11" s="19">
        <f t="shared" si="1"/>
        <v>0</v>
      </c>
      <c r="G11" s="19">
        <f t="shared" si="1"/>
        <v>25.1</v>
      </c>
      <c r="H11" s="19">
        <f t="shared" si="1"/>
        <v>1216.28</v>
      </c>
      <c r="I11" s="19">
        <f t="shared" si="1"/>
        <v>0</v>
      </c>
      <c r="J11" s="19">
        <f t="shared" si="1"/>
        <v>1216.28</v>
      </c>
      <c r="K11" s="19">
        <f t="shared" ref="K11:N11" si="8">SUM(K61,K111,K161,K211,K261,K311,K361,K411,K461,K511,K561,K611,K661,K711,K761,K811,K861,K911,K961,K1011,K1061,K1111,K1161,K1211)</f>
        <v>1241.3800000000001</v>
      </c>
      <c r="L11" s="19">
        <f t="shared" si="8"/>
        <v>10646.62</v>
      </c>
      <c r="M11" s="19">
        <f t="shared" si="8"/>
        <v>0</v>
      </c>
      <c r="N11" s="19">
        <f t="shared" si="8"/>
        <v>10646.62</v>
      </c>
      <c r="O11" s="76">
        <f t="shared" si="3"/>
        <v>8753.4284868615778</v>
      </c>
      <c r="P11" s="74" t="s">
        <v>88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8" customHeight="1">
      <c r="A12" s="4" t="s">
        <v>1</v>
      </c>
      <c r="B12" s="85"/>
      <c r="C12" s="72" t="s">
        <v>43</v>
      </c>
      <c r="D12" s="73"/>
      <c r="E12" s="19">
        <f t="shared" si="1"/>
        <v>44</v>
      </c>
      <c r="F12" s="19">
        <f t="shared" si="1"/>
        <v>0</v>
      </c>
      <c r="G12" s="19">
        <f t="shared" si="1"/>
        <v>44</v>
      </c>
      <c r="H12" s="19">
        <f t="shared" si="1"/>
        <v>567.1</v>
      </c>
      <c r="I12" s="19">
        <f t="shared" si="1"/>
        <v>0</v>
      </c>
      <c r="J12" s="19">
        <f t="shared" si="1"/>
        <v>567.1</v>
      </c>
      <c r="K12" s="19">
        <f t="shared" ref="K12:N12" si="9">SUM(K62,K112,K162,K212,K262,K312,K362,K412,K462,K512,K562,K612,K662,K712,K762,K812,K862,K912,K962,K1012,K1062,K1112,K1162,K1212)</f>
        <v>611.1</v>
      </c>
      <c r="L12" s="19">
        <f t="shared" si="9"/>
        <v>7599.27</v>
      </c>
      <c r="M12" s="19">
        <f t="shared" si="9"/>
        <v>0</v>
      </c>
      <c r="N12" s="19">
        <f t="shared" si="9"/>
        <v>7599.27</v>
      </c>
      <c r="O12" s="76">
        <f t="shared" si="3"/>
        <v>13400.229236466233</v>
      </c>
      <c r="P12" s="74" t="s">
        <v>88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8" customHeight="1">
      <c r="A13" s="4" t="s">
        <v>1</v>
      </c>
      <c r="B13" s="85"/>
      <c r="C13" s="72" t="s">
        <v>44</v>
      </c>
      <c r="D13" s="73"/>
      <c r="E13" s="19">
        <f t="shared" si="1"/>
        <v>137.5</v>
      </c>
      <c r="F13" s="19">
        <f t="shared" si="1"/>
        <v>0</v>
      </c>
      <c r="G13" s="19">
        <f t="shared" si="1"/>
        <v>137.5</v>
      </c>
      <c r="H13" s="19">
        <f t="shared" si="1"/>
        <v>1620</v>
      </c>
      <c r="I13" s="19">
        <f t="shared" si="1"/>
        <v>0</v>
      </c>
      <c r="J13" s="19">
        <f t="shared" si="1"/>
        <v>1620</v>
      </c>
      <c r="K13" s="19">
        <f t="shared" ref="K13:N13" si="10">SUM(K63,K113,K163,K213,K263,K313,K363,K413,K463,K513,K563,K613,K663,K713,K763,K813,K863,K913,K963,K1013,K1063,K1113,K1163,K1213)</f>
        <v>1757.5</v>
      </c>
      <c r="L13" s="19">
        <f t="shared" si="10"/>
        <v>13008.579999999998</v>
      </c>
      <c r="M13" s="19">
        <f t="shared" si="10"/>
        <v>0</v>
      </c>
      <c r="N13" s="19">
        <f t="shared" si="10"/>
        <v>13008.579999999998</v>
      </c>
      <c r="O13" s="76">
        <f t="shared" si="3"/>
        <v>8029.9876543209866</v>
      </c>
      <c r="P13" s="74" t="s">
        <v>88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customHeight="1">
      <c r="A14" s="4" t="s">
        <v>1</v>
      </c>
      <c r="B14" s="85"/>
      <c r="C14" s="72" t="s">
        <v>45</v>
      </c>
      <c r="D14" s="73"/>
      <c r="E14" s="19">
        <f t="shared" si="1"/>
        <v>8.5</v>
      </c>
      <c r="F14" s="19">
        <f t="shared" si="1"/>
        <v>0</v>
      </c>
      <c r="G14" s="19">
        <f t="shared" si="1"/>
        <v>8.5</v>
      </c>
      <c r="H14" s="19">
        <f t="shared" si="1"/>
        <v>22</v>
      </c>
      <c r="I14" s="19">
        <f t="shared" si="1"/>
        <v>0</v>
      </c>
      <c r="J14" s="19">
        <f t="shared" si="1"/>
        <v>22</v>
      </c>
      <c r="K14" s="19">
        <f t="shared" ref="K14:N14" si="11">SUM(K64,K114,K164,K214,K264,K314,K364,K414,K464,K514,K564,K614,K664,K714,K764,K814,K864,K914,K964,K1014,K1064,K1114,K1164,K1214)</f>
        <v>30.5</v>
      </c>
      <c r="L14" s="19">
        <f t="shared" si="11"/>
        <v>60</v>
      </c>
      <c r="M14" s="19">
        <f t="shared" si="11"/>
        <v>0</v>
      </c>
      <c r="N14" s="19">
        <f t="shared" si="11"/>
        <v>60</v>
      </c>
      <c r="O14" s="76">
        <f t="shared" si="3"/>
        <v>2727.272727272727</v>
      </c>
      <c r="P14" s="74" t="s">
        <v>88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8" customHeight="1">
      <c r="A15" s="4" t="s">
        <v>1</v>
      </c>
      <c r="B15" s="85"/>
      <c r="C15" s="72" t="s">
        <v>46</v>
      </c>
      <c r="D15" s="73"/>
      <c r="E15" s="19">
        <f t="shared" si="1"/>
        <v>127.5</v>
      </c>
      <c r="F15" s="19">
        <f t="shared" si="1"/>
        <v>0</v>
      </c>
      <c r="G15" s="19">
        <f t="shared" si="1"/>
        <v>127.5</v>
      </c>
      <c r="H15" s="19">
        <f t="shared" si="1"/>
        <v>2190.1999999999998</v>
      </c>
      <c r="I15" s="19">
        <f t="shared" si="1"/>
        <v>0</v>
      </c>
      <c r="J15" s="19">
        <f t="shared" si="1"/>
        <v>2190.1999999999998</v>
      </c>
      <c r="K15" s="19">
        <f t="shared" ref="K15:N15" si="12">SUM(K65,K115,K165,K215,K265,K315,K365,K415,K465,K515,K565,K615,K665,K715,K765,K815,K865,K915,K965,K1015,K1065,K1115,K1165,K1215)</f>
        <v>2317.6999999999998</v>
      </c>
      <c r="L15" s="19">
        <f t="shared" si="12"/>
        <v>14792.23</v>
      </c>
      <c r="M15" s="19">
        <f t="shared" si="12"/>
        <v>0</v>
      </c>
      <c r="N15" s="19">
        <f t="shared" si="12"/>
        <v>14792.23</v>
      </c>
      <c r="O15" s="76">
        <f t="shared" si="3"/>
        <v>6753.8261345995807</v>
      </c>
      <c r="P15" s="74" t="s">
        <v>88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4" t="s">
        <v>1</v>
      </c>
      <c r="B16" s="85"/>
      <c r="C16" s="72" t="s">
        <v>47</v>
      </c>
      <c r="D16" s="73"/>
      <c r="E16" s="19">
        <f t="shared" si="1"/>
        <v>16.7</v>
      </c>
      <c r="F16" s="19">
        <f t="shared" si="1"/>
        <v>0</v>
      </c>
      <c r="G16" s="19">
        <f t="shared" si="1"/>
        <v>16.7</v>
      </c>
      <c r="H16" s="19">
        <f t="shared" si="1"/>
        <v>104.5</v>
      </c>
      <c r="I16" s="19">
        <f t="shared" si="1"/>
        <v>0</v>
      </c>
      <c r="J16" s="19">
        <f t="shared" si="1"/>
        <v>104.5</v>
      </c>
      <c r="K16" s="19">
        <f t="shared" ref="K16:N16" si="13">SUM(K66,K116,K166,K216,K266,K316,K366,K416,K466,K516,K566,K616,K666,K716,K766,K816,K866,K916,K966,K1016,K1066,K1116,K1166,K1216)</f>
        <v>121.2</v>
      </c>
      <c r="L16" s="19">
        <f t="shared" si="13"/>
        <v>1378.9</v>
      </c>
      <c r="M16" s="19">
        <f t="shared" si="13"/>
        <v>0</v>
      </c>
      <c r="N16" s="19">
        <f t="shared" si="13"/>
        <v>1378.9</v>
      </c>
      <c r="O16" s="76">
        <f t="shared" si="3"/>
        <v>13195.215311004786</v>
      </c>
      <c r="P16" s="74" t="s">
        <v>88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" customHeight="1">
      <c r="A17" s="4" t="s">
        <v>1</v>
      </c>
      <c r="B17" s="86"/>
      <c r="C17" s="69" t="s">
        <v>94</v>
      </c>
      <c r="D17" s="69"/>
      <c r="E17" s="19">
        <f t="shared" si="1"/>
        <v>496.29999999999995</v>
      </c>
      <c r="F17" s="19">
        <f t="shared" si="1"/>
        <v>0</v>
      </c>
      <c r="G17" s="19">
        <f t="shared" si="1"/>
        <v>496.29999999999995</v>
      </c>
      <c r="H17" s="19">
        <f t="shared" si="1"/>
        <v>7759.08</v>
      </c>
      <c r="I17" s="19">
        <f t="shared" si="1"/>
        <v>0</v>
      </c>
      <c r="J17" s="19">
        <f t="shared" si="1"/>
        <v>7759.08</v>
      </c>
      <c r="K17" s="19">
        <f t="shared" ref="K17:N17" si="14">SUM(K67,K117,K167,K217,K267,K317,K367,K417,K467,K517,K567,K617,K667,K717,K767,K817,K867,K917,K967,K1017,K1067,K1117,K1167,K1217)</f>
        <v>8255.380000000001</v>
      </c>
      <c r="L17" s="19">
        <f t="shared" si="14"/>
        <v>60680.409999999996</v>
      </c>
      <c r="M17" s="19">
        <f t="shared" si="14"/>
        <v>0</v>
      </c>
      <c r="N17" s="19">
        <f t="shared" si="14"/>
        <v>60680.409999999996</v>
      </c>
      <c r="O17" s="76">
        <f t="shared" si="3"/>
        <v>7820.5676446176603</v>
      </c>
      <c r="P17" s="74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8" customHeight="1">
      <c r="A18" s="4" t="s">
        <v>1</v>
      </c>
      <c r="B18" s="90" t="s">
        <v>49</v>
      </c>
      <c r="C18" s="69" t="s">
        <v>50</v>
      </c>
      <c r="D18" s="70"/>
      <c r="E18" s="19">
        <f t="shared" si="1"/>
        <v>196.4</v>
      </c>
      <c r="F18" s="19">
        <f t="shared" si="1"/>
        <v>36.5</v>
      </c>
      <c r="G18" s="19">
        <f t="shared" si="1"/>
        <v>232.9</v>
      </c>
      <c r="H18" s="19">
        <f t="shared" si="1"/>
        <v>6138.2000000000007</v>
      </c>
      <c r="I18" s="19">
        <f t="shared" si="1"/>
        <v>5.5</v>
      </c>
      <c r="J18" s="19">
        <f t="shared" si="1"/>
        <v>6143.7000000000007</v>
      </c>
      <c r="K18" s="19">
        <f t="shared" ref="K18:N18" si="15">SUM(K68,K118,K168,K218,K268,K318,K368,K418,K468,K518,K568,K618,K668,K718,K768,K818,K868,K918,K968,K1018,K1068,K1118,K1168,K1218)</f>
        <v>6376.6</v>
      </c>
      <c r="L18" s="19">
        <f t="shared" si="15"/>
        <v>60777.55</v>
      </c>
      <c r="M18" s="19">
        <f t="shared" si="15"/>
        <v>12</v>
      </c>
      <c r="N18" s="19">
        <f t="shared" si="15"/>
        <v>60789.55</v>
      </c>
      <c r="O18" s="76">
        <f t="shared" si="3"/>
        <v>9901.526506141865</v>
      </c>
      <c r="P18" s="76">
        <f t="shared" si="3"/>
        <v>2181.8181818181815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" customHeight="1">
      <c r="A19" s="4" t="s">
        <v>1</v>
      </c>
      <c r="B19" s="91"/>
      <c r="C19" s="69" t="s">
        <v>51</v>
      </c>
      <c r="D19" s="70"/>
      <c r="E19" s="19">
        <f t="shared" si="1"/>
        <v>4</v>
      </c>
      <c r="F19" s="19">
        <f t="shared" si="1"/>
        <v>0</v>
      </c>
      <c r="G19" s="19">
        <f t="shared" si="1"/>
        <v>4</v>
      </c>
      <c r="H19" s="19">
        <f t="shared" si="1"/>
        <v>97</v>
      </c>
      <c r="I19" s="19">
        <f t="shared" si="1"/>
        <v>0</v>
      </c>
      <c r="J19" s="19">
        <f t="shared" si="1"/>
        <v>97</v>
      </c>
      <c r="K19" s="19">
        <f t="shared" ref="K19:N19" si="16">SUM(K69,K119,K169,K219,K269,K319,K369,K419,K469,K519,K569,K619,K669,K719,K769,K819,K869,K919,K969,K1019,K1069,K1119,K1169,K1219)</f>
        <v>101</v>
      </c>
      <c r="L19" s="19">
        <f t="shared" si="16"/>
        <v>628.44000000000005</v>
      </c>
      <c r="M19" s="19">
        <f t="shared" si="16"/>
        <v>0</v>
      </c>
      <c r="N19" s="19">
        <f t="shared" si="16"/>
        <v>628.44000000000005</v>
      </c>
      <c r="O19" s="76">
        <f t="shared" si="3"/>
        <v>6478.7628865979386</v>
      </c>
      <c r="P19" s="76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customHeight="1">
      <c r="A20" s="4" t="s">
        <v>1</v>
      </c>
      <c r="B20" s="92"/>
      <c r="C20" s="14" t="s">
        <v>93</v>
      </c>
      <c r="D20" s="70"/>
      <c r="E20" s="19">
        <f t="shared" si="1"/>
        <v>200.4</v>
      </c>
      <c r="F20" s="19">
        <f t="shared" si="1"/>
        <v>36.5</v>
      </c>
      <c r="G20" s="19">
        <f t="shared" si="1"/>
        <v>236.9</v>
      </c>
      <c r="H20" s="19">
        <f t="shared" si="1"/>
        <v>6235.2000000000007</v>
      </c>
      <c r="I20" s="19">
        <f t="shared" si="1"/>
        <v>5.5</v>
      </c>
      <c r="J20" s="19">
        <f t="shared" si="1"/>
        <v>6240.7000000000007</v>
      </c>
      <c r="K20" s="19">
        <f t="shared" ref="K20:N20" si="17">SUM(K70,K120,K170,K220,K270,K320,K370,K420,K470,K520,K570,K620,K670,K720,K770,K820,K870,K920,K970,K1020,K1070,K1120,K1170,K1220)</f>
        <v>6477.6</v>
      </c>
      <c r="L20" s="19">
        <f t="shared" si="17"/>
        <v>61405.990000000005</v>
      </c>
      <c r="M20" s="19">
        <f t="shared" si="17"/>
        <v>12</v>
      </c>
      <c r="N20" s="19">
        <f t="shared" si="17"/>
        <v>61417.990000000005</v>
      </c>
      <c r="O20" s="76">
        <f t="shared" si="3"/>
        <v>9848.2791249679231</v>
      </c>
      <c r="P20" s="76">
        <f t="shared" si="3"/>
        <v>2181.8181818181815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customHeight="1">
      <c r="A21" s="4" t="s">
        <v>1</v>
      </c>
      <c r="B21" s="84" t="s">
        <v>53</v>
      </c>
      <c r="C21" s="69" t="s">
        <v>54</v>
      </c>
      <c r="D21" s="70"/>
      <c r="E21" s="19">
        <f t="shared" si="1"/>
        <v>2578</v>
      </c>
      <c r="F21" s="19">
        <f t="shared" si="1"/>
        <v>0</v>
      </c>
      <c r="G21" s="19">
        <f t="shared" si="1"/>
        <v>2578</v>
      </c>
      <c r="H21" s="19">
        <f t="shared" si="1"/>
        <v>7004.4000000000005</v>
      </c>
      <c r="I21" s="19">
        <f t="shared" si="1"/>
        <v>0</v>
      </c>
      <c r="J21" s="19">
        <f t="shared" si="1"/>
        <v>7004.4000000000005</v>
      </c>
      <c r="K21" s="19">
        <f t="shared" ref="K21:N21" si="18">SUM(K71,K121,K171,K221,K271,K321,K371,K421,K471,K521,K571,K621,K671,K721,K771,K821,K871,K921,K971,K1021,K1071,K1121,K1171,K1221)</f>
        <v>9582.4000000000015</v>
      </c>
      <c r="L21" s="19">
        <f t="shared" si="18"/>
        <v>10728.279999999999</v>
      </c>
      <c r="M21" s="19">
        <f t="shared" si="18"/>
        <v>0</v>
      </c>
      <c r="N21" s="19">
        <f t="shared" si="18"/>
        <v>10728.279999999999</v>
      </c>
      <c r="O21" s="76">
        <f t="shared" si="3"/>
        <v>1531.6486779738448</v>
      </c>
      <c r="P21" s="76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8" customHeight="1">
      <c r="A22" s="4" t="s">
        <v>1</v>
      </c>
      <c r="B22" s="85"/>
      <c r="C22" s="69" t="s">
        <v>55</v>
      </c>
      <c r="D22" s="70"/>
      <c r="E22" s="19">
        <f t="shared" si="1"/>
        <v>990.5</v>
      </c>
      <c r="F22" s="19">
        <f t="shared" si="1"/>
        <v>2381</v>
      </c>
      <c r="G22" s="19">
        <f t="shared" si="1"/>
        <v>3371.5</v>
      </c>
      <c r="H22" s="19">
        <f t="shared" si="1"/>
        <v>6700.3</v>
      </c>
      <c r="I22" s="19">
        <f t="shared" si="1"/>
        <v>1793.5</v>
      </c>
      <c r="J22" s="19">
        <f t="shared" si="1"/>
        <v>8493.7999999999993</v>
      </c>
      <c r="K22" s="19">
        <f t="shared" ref="K22:N22" si="19">SUM(K72,K122,K172,K222,K272,K322,K372,K422,K472,K522,K572,K622,K672,K722,K772,K822,K872,K922,K972,K1022,K1072,K1122,K1172,K1222)</f>
        <v>11865.3</v>
      </c>
      <c r="L22" s="19">
        <f t="shared" si="19"/>
        <v>12459.31</v>
      </c>
      <c r="M22" s="19">
        <f t="shared" si="19"/>
        <v>766</v>
      </c>
      <c r="N22" s="19">
        <f t="shared" si="19"/>
        <v>13225.31</v>
      </c>
      <c r="O22" s="76">
        <f t="shared" si="3"/>
        <v>1859.5152455860184</v>
      </c>
      <c r="P22" s="76">
        <f t="shared" si="3"/>
        <v>427.09785335935322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customHeight="1">
      <c r="A23" s="4" t="s">
        <v>1</v>
      </c>
      <c r="B23" s="85"/>
      <c r="C23" s="69" t="s">
        <v>56</v>
      </c>
      <c r="D23" s="70"/>
      <c r="E23" s="19">
        <f t="shared" si="1"/>
        <v>547.20000000000005</v>
      </c>
      <c r="F23" s="19">
        <f t="shared" si="1"/>
        <v>0</v>
      </c>
      <c r="G23" s="19">
        <f t="shared" si="1"/>
        <v>547.20000000000005</v>
      </c>
      <c r="H23" s="19">
        <f t="shared" si="1"/>
        <v>3475</v>
      </c>
      <c r="I23" s="19">
        <f t="shared" si="1"/>
        <v>0</v>
      </c>
      <c r="J23" s="19">
        <f t="shared" si="1"/>
        <v>3475</v>
      </c>
      <c r="K23" s="19">
        <f t="shared" ref="K23:N23" si="20">SUM(K73,K123,K173,K223,K273,K323,K373,K423,K473,K523,K573,K623,K673,K723,K773,K823,K873,K923,K973,K1023,K1073,K1123,K1173,K1223)</f>
        <v>4022.2</v>
      </c>
      <c r="L23" s="19">
        <f t="shared" si="20"/>
        <v>7295.1799999999994</v>
      </c>
      <c r="M23" s="19">
        <f t="shared" si="20"/>
        <v>0</v>
      </c>
      <c r="N23" s="19">
        <f t="shared" si="20"/>
        <v>7295.1799999999994</v>
      </c>
      <c r="O23" s="76">
        <f t="shared" si="3"/>
        <v>2099.3323741007193</v>
      </c>
      <c r="P23" s="76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" customHeight="1">
      <c r="A24" s="4" t="s">
        <v>1</v>
      </c>
      <c r="B24" s="85"/>
      <c r="C24" s="69" t="s">
        <v>57</v>
      </c>
      <c r="D24" s="70"/>
      <c r="E24" s="19">
        <f t="shared" si="1"/>
        <v>0.2</v>
      </c>
      <c r="F24" s="19">
        <f t="shared" si="1"/>
        <v>0</v>
      </c>
      <c r="G24" s="19">
        <f t="shared" si="1"/>
        <v>0.2</v>
      </c>
      <c r="H24" s="19">
        <f t="shared" si="1"/>
        <v>2.2000000000000002</v>
      </c>
      <c r="I24" s="19">
        <f t="shared" si="1"/>
        <v>0</v>
      </c>
      <c r="J24" s="19">
        <f t="shared" si="1"/>
        <v>2.2000000000000002</v>
      </c>
      <c r="K24" s="19">
        <f t="shared" ref="K24:N24" si="21">SUM(K74,K124,K174,K224,K274,K324,K374,K424,K474,K524,K574,K624,K674,K724,K774,K824,K874,K924,K974,K1024,K1074,K1124,K1174,K1224)</f>
        <v>2.4</v>
      </c>
      <c r="L24" s="19">
        <f t="shared" si="21"/>
        <v>2.21</v>
      </c>
      <c r="M24" s="19">
        <f t="shared" si="21"/>
        <v>0</v>
      </c>
      <c r="N24" s="19">
        <f t="shared" si="21"/>
        <v>2.21</v>
      </c>
      <c r="O24" s="76">
        <f t="shared" si="3"/>
        <v>1004.5454545454544</v>
      </c>
      <c r="P24" s="76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8" customHeight="1">
      <c r="A25" s="4" t="s">
        <v>1</v>
      </c>
      <c r="B25" s="86"/>
      <c r="C25" s="69" t="s">
        <v>92</v>
      </c>
      <c r="D25" s="70"/>
      <c r="E25" s="19">
        <f t="shared" si="1"/>
        <v>4115.8999999999996</v>
      </c>
      <c r="F25" s="19">
        <f t="shared" si="1"/>
        <v>2381</v>
      </c>
      <c r="G25" s="19">
        <f t="shared" si="1"/>
        <v>6496.9000000000005</v>
      </c>
      <c r="H25" s="19">
        <f t="shared" si="1"/>
        <v>17181.900000000001</v>
      </c>
      <c r="I25" s="19">
        <f t="shared" si="1"/>
        <v>1793.5</v>
      </c>
      <c r="J25" s="19">
        <f t="shared" si="1"/>
        <v>18975.399999999998</v>
      </c>
      <c r="K25" s="19">
        <f t="shared" ref="K25:N25" si="22">SUM(K75,K125,K175,K225,K275,K325,K375,K425,K475,K525,K575,K625,K675,K725,K775,K825,K875,K925,K975,K1025,K1075,K1125,K1175,K1225)</f>
        <v>25472.300000000003</v>
      </c>
      <c r="L25" s="19">
        <f t="shared" si="22"/>
        <v>30484.979999999996</v>
      </c>
      <c r="M25" s="19">
        <f t="shared" si="22"/>
        <v>766</v>
      </c>
      <c r="N25" s="19">
        <f t="shared" si="22"/>
        <v>31250.979999999996</v>
      </c>
      <c r="O25" s="76">
        <f t="shared" si="3"/>
        <v>1774.2496464302546</v>
      </c>
      <c r="P25" s="76">
        <f t="shared" si="3"/>
        <v>427.09785335935322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8" customHeight="1">
      <c r="A26" s="4" t="s">
        <v>1</v>
      </c>
      <c r="B26" s="90" t="s">
        <v>89</v>
      </c>
      <c r="C26" s="69" t="s">
        <v>59</v>
      </c>
      <c r="D26" s="70"/>
      <c r="E26" s="19">
        <f t="shared" si="1"/>
        <v>23.500000000000004</v>
      </c>
      <c r="F26" s="19">
        <f t="shared" si="1"/>
        <v>0</v>
      </c>
      <c r="G26" s="19">
        <f t="shared" si="1"/>
        <v>23.500000000000004</v>
      </c>
      <c r="H26" s="19">
        <f t="shared" si="1"/>
        <v>14</v>
      </c>
      <c r="I26" s="19">
        <f t="shared" si="1"/>
        <v>0</v>
      </c>
      <c r="J26" s="19">
        <f t="shared" si="1"/>
        <v>14</v>
      </c>
      <c r="K26" s="19">
        <f t="shared" ref="K26:N26" si="23">SUM(K76,K126,K176,K226,K276,K326,K376,K426,K476,K526,K576,K626,K676,K726,K776,K826,K876,K926,K976,K1026,K1076,K1126,K1176,K1226)</f>
        <v>37.500000000000007</v>
      </c>
      <c r="L26" s="19">
        <f t="shared" si="23"/>
        <v>12</v>
      </c>
      <c r="M26" s="19">
        <f t="shared" si="23"/>
        <v>0</v>
      </c>
      <c r="N26" s="19">
        <f t="shared" si="23"/>
        <v>12</v>
      </c>
      <c r="O26" s="76">
        <f t="shared" si="3"/>
        <v>857.14285714285711</v>
      </c>
      <c r="P26" s="76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8" customHeight="1">
      <c r="A27" s="4" t="s">
        <v>1</v>
      </c>
      <c r="B27" s="91"/>
      <c r="C27" s="69" t="s">
        <v>60</v>
      </c>
      <c r="D27" s="70"/>
      <c r="E27" s="19">
        <f t="shared" si="1"/>
        <v>1.5</v>
      </c>
      <c r="F27" s="19">
        <f t="shared" si="1"/>
        <v>0</v>
      </c>
      <c r="G27" s="19">
        <f t="shared" si="1"/>
        <v>1.5</v>
      </c>
      <c r="H27" s="19">
        <f t="shared" si="1"/>
        <v>8.1999999999999993</v>
      </c>
      <c r="I27" s="19">
        <f t="shared" si="1"/>
        <v>0</v>
      </c>
      <c r="J27" s="19">
        <f t="shared" si="1"/>
        <v>8.1999999999999993</v>
      </c>
      <c r="K27" s="19">
        <f t="shared" ref="K27:N27" si="24">SUM(K77,K127,K177,K227,K277,K327,K377,K427,K477,K527,K577,K627,K677,K727,K777,K827,K877,K927,K977,K1027,K1077,K1127,K1177,K1227)</f>
        <v>9.6999999999999993</v>
      </c>
      <c r="L27" s="19">
        <f t="shared" si="24"/>
        <v>6.83</v>
      </c>
      <c r="M27" s="19">
        <f t="shared" si="24"/>
        <v>0</v>
      </c>
      <c r="N27" s="19">
        <f t="shared" si="24"/>
        <v>6.83</v>
      </c>
      <c r="O27" s="76">
        <f t="shared" si="3"/>
        <v>832.92682926829275</v>
      </c>
      <c r="P27" s="76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8" customHeight="1">
      <c r="A28" s="4" t="s">
        <v>1</v>
      </c>
      <c r="B28" s="92"/>
      <c r="C28" s="69" t="s">
        <v>95</v>
      </c>
      <c r="D28" s="70"/>
      <c r="E28" s="19">
        <f t="shared" si="1"/>
        <v>25.000000000000004</v>
      </c>
      <c r="F28" s="19">
        <f t="shared" si="1"/>
        <v>0</v>
      </c>
      <c r="G28" s="19">
        <f t="shared" si="1"/>
        <v>25.000000000000004</v>
      </c>
      <c r="H28" s="19">
        <f t="shared" si="1"/>
        <v>22.200000000000003</v>
      </c>
      <c r="I28" s="19">
        <f t="shared" si="1"/>
        <v>0</v>
      </c>
      <c r="J28" s="19">
        <f t="shared" si="1"/>
        <v>22.200000000000003</v>
      </c>
      <c r="K28" s="19">
        <f t="shared" ref="K28:N28" si="25">SUM(K78,K128,K178,K228,K278,K328,K378,K428,K478,K528,K578,K628,K678,K728,K778,K828,K878,K928,K978,K1028,K1078,K1128,K1178,K1228)</f>
        <v>47.20000000000001</v>
      </c>
      <c r="L28" s="19">
        <f t="shared" si="25"/>
        <v>18.830000000000002</v>
      </c>
      <c r="M28" s="19">
        <f t="shared" si="25"/>
        <v>0</v>
      </c>
      <c r="N28" s="19">
        <f t="shared" si="25"/>
        <v>18.830000000000002</v>
      </c>
      <c r="O28" s="76">
        <f t="shared" si="3"/>
        <v>848.19819819819816</v>
      </c>
      <c r="P28" s="76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8" customHeight="1">
      <c r="A29" s="4" t="s">
        <v>1</v>
      </c>
      <c r="B29" s="93" t="s">
        <v>62</v>
      </c>
      <c r="C29" s="69" t="s">
        <v>63</v>
      </c>
      <c r="D29" s="70"/>
      <c r="E29" s="19">
        <f t="shared" si="1"/>
        <v>86</v>
      </c>
      <c r="F29" s="19">
        <f t="shared" si="1"/>
        <v>0</v>
      </c>
      <c r="G29" s="19">
        <f t="shared" si="1"/>
        <v>86</v>
      </c>
      <c r="H29" s="19">
        <f t="shared" si="1"/>
        <v>287</v>
      </c>
      <c r="I29" s="19">
        <f t="shared" si="1"/>
        <v>0</v>
      </c>
      <c r="J29" s="19">
        <f t="shared" si="1"/>
        <v>287</v>
      </c>
      <c r="K29" s="19">
        <f t="shared" ref="K29:N29" si="26">SUM(K79,K129,K179,K229,K279,K329,K379,K429,K479,K529,K579,K629,K679,K729,K779,K829,K879,K929,K979,K1029,K1079,K1129,K1179,K1229)</f>
        <v>373</v>
      </c>
      <c r="L29" s="19">
        <f t="shared" si="26"/>
        <v>508.3</v>
      </c>
      <c r="M29" s="19">
        <f t="shared" si="26"/>
        <v>0</v>
      </c>
      <c r="N29" s="19">
        <f t="shared" si="26"/>
        <v>508.3</v>
      </c>
      <c r="O29" s="76">
        <f t="shared" si="3"/>
        <v>1771.0801393728225</v>
      </c>
      <c r="P29" s="76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8" customHeight="1">
      <c r="A30" s="4" t="s">
        <v>1</v>
      </c>
      <c r="B30" s="94"/>
      <c r="C30" s="69" t="s">
        <v>64</v>
      </c>
      <c r="D30" s="70"/>
      <c r="E30" s="19">
        <f t="shared" si="1"/>
        <v>370</v>
      </c>
      <c r="F30" s="19">
        <f t="shared" si="1"/>
        <v>0</v>
      </c>
      <c r="G30" s="19">
        <f t="shared" si="1"/>
        <v>370</v>
      </c>
      <c r="H30" s="19">
        <f t="shared" si="1"/>
        <v>7292.7</v>
      </c>
      <c r="I30" s="19">
        <f t="shared" si="1"/>
        <v>0</v>
      </c>
      <c r="J30" s="19">
        <f t="shared" si="1"/>
        <v>7292.7</v>
      </c>
      <c r="K30" s="19">
        <f t="shared" ref="K30:N30" si="27">SUM(K80,K130,K180,K230,K280,K330,K380,K430,K480,K530,K580,K630,K680,K730,K780,K830,K880,K930,K980,K1030,K1080,K1130,K1180,K1230)</f>
        <v>7662.7</v>
      </c>
      <c r="L30" s="19">
        <f t="shared" si="27"/>
        <v>81598.33</v>
      </c>
      <c r="M30" s="19">
        <f t="shared" si="27"/>
        <v>0</v>
      </c>
      <c r="N30" s="19">
        <f t="shared" si="27"/>
        <v>81598.33</v>
      </c>
      <c r="O30" s="76">
        <f t="shared" si="3"/>
        <v>11189.04246712466</v>
      </c>
      <c r="P30" s="76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8" customHeight="1">
      <c r="A31" s="4" t="s">
        <v>1</v>
      </c>
      <c r="B31" s="94"/>
      <c r="C31" s="69" t="s">
        <v>65</v>
      </c>
      <c r="D31" s="70"/>
      <c r="E31" s="19">
        <f t="shared" si="1"/>
        <v>1</v>
      </c>
      <c r="F31" s="19">
        <f t="shared" si="1"/>
        <v>0</v>
      </c>
      <c r="G31" s="19">
        <f t="shared" si="1"/>
        <v>1</v>
      </c>
      <c r="H31" s="19">
        <f t="shared" si="1"/>
        <v>112.3</v>
      </c>
      <c r="I31" s="19">
        <f t="shared" si="1"/>
        <v>0</v>
      </c>
      <c r="J31" s="19">
        <f t="shared" si="1"/>
        <v>112.3</v>
      </c>
      <c r="K31" s="19">
        <f t="shared" ref="K31:N31" si="28">SUM(K81,K131,K181,K231,K281,K331,K381,K431,K481,K531,K581,K631,K681,K731,K781,K831,K881,K931,K981,K1031,K1081,K1131,K1181,K1231)</f>
        <v>113.3</v>
      </c>
      <c r="L31" s="19">
        <f t="shared" si="28"/>
        <v>716.92</v>
      </c>
      <c r="M31" s="19">
        <f t="shared" si="28"/>
        <v>0</v>
      </c>
      <c r="N31" s="19">
        <f t="shared" si="28"/>
        <v>716.92</v>
      </c>
      <c r="O31" s="76">
        <f t="shared" si="3"/>
        <v>6383.9715048975959</v>
      </c>
      <c r="P31" s="76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8" customHeight="1">
      <c r="A32" s="4" t="s">
        <v>1</v>
      </c>
      <c r="B32" s="94"/>
      <c r="C32" s="69" t="s">
        <v>66</v>
      </c>
      <c r="D32" s="70"/>
      <c r="E32" s="19">
        <f t="shared" si="1"/>
        <v>1.2</v>
      </c>
      <c r="F32" s="19">
        <f t="shared" si="1"/>
        <v>0</v>
      </c>
      <c r="G32" s="19">
        <f t="shared" si="1"/>
        <v>1.2</v>
      </c>
      <c r="H32" s="19">
        <f t="shared" si="1"/>
        <v>48.9</v>
      </c>
      <c r="I32" s="19">
        <f t="shared" si="1"/>
        <v>0</v>
      </c>
      <c r="J32" s="19">
        <f t="shared" si="1"/>
        <v>48.9</v>
      </c>
      <c r="K32" s="19">
        <f t="shared" ref="K32:N32" si="29">SUM(K82,K132,K182,K232,K282,K332,K382,K432,K482,K532,K582,K632,K682,K732,K782,K832,K882,K932,K982,K1032,K1082,K1132,K1182,K1232)</f>
        <v>50.1</v>
      </c>
      <c r="L32" s="19">
        <f t="shared" si="29"/>
        <v>331.5</v>
      </c>
      <c r="M32" s="19">
        <f t="shared" si="29"/>
        <v>0</v>
      </c>
      <c r="N32" s="19">
        <f t="shared" si="29"/>
        <v>331.5</v>
      </c>
      <c r="O32" s="76">
        <f t="shared" si="3"/>
        <v>6779.1411042944792</v>
      </c>
      <c r="P32" s="76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8" customHeight="1">
      <c r="A33" s="4" t="s">
        <v>1</v>
      </c>
      <c r="B33" s="94"/>
      <c r="C33" s="69" t="s">
        <v>67</v>
      </c>
      <c r="D33" s="70"/>
      <c r="E33" s="19">
        <f t="shared" si="1"/>
        <v>47</v>
      </c>
      <c r="F33" s="19">
        <f t="shared" si="1"/>
        <v>0</v>
      </c>
      <c r="G33" s="19">
        <f t="shared" si="1"/>
        <v>47</v>
      </c>
      <c r="H33" s="19">
        <f t="shared" si="1"/>
        <v>952</v>
      </c>
      <c r="I33" s="19">
        <f t="shared" si="1"/>
        <v>0</v>
      </c>
      <c r="J33" s="19">
        <f t="shared" si="1"/>
        <v>952</v>
      </c>
      <c r="K33" s="19">
        <f t="shared" ref="K33:N33" si="30">SUM(K83,K133,K183,K233,K283,K333,K383,K433,K483,K533,K583,K633,K683,K733,K783,K833,K883,K933,K983,K1033,K1083,K1133,K1183,K1233)</f>
        <v>999</v>
      </c>
      <c r="L33" s="19">
        <f t="shared" si="30"/>
        <v>1172.0999999999999</v>
      </c>
      <c r="M33" s="19">
        <f t="shared" si="30"/>
        <v>0</v>
      </c>
      <c r="N33" s="19">
        <f t="shared" si="30"/>
        <v>1172.0999999999999</v>
      </c>
      <c r="O33" s="76">
        <f t="shared" si="3"/>
        <v>1231.1974789915964</v>
      </c>
      <c r="P33" s="76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8" customHeight="1">
      <c r="A34" s="4" t="s">
        <v>1</v>
      </c>
      <c r="B34" s="95"/>
      <c r="C34" s="69" t="s">
        <v>96</v>
      </c>
      <c r="D34" s="70"/>
      <c r="E34" s="19">
        <f t="shared" si="1"/>
        <v>505.2</v>
      </c>
      <c r="F34" s="19">
        <f t="shared" si="1"/>
        <v>0</v>
      </c>
      <c r="G34" s="19">
        <f t="shared" si="1"/>
        <v>505.2</v>
      </c>
      <c r="H34" s="19">
        <f t="shared" si="1"/>
        <v>8692.9</v>
      </c>
      <c r="I34" s="19">
        <f t="shared" ref="I34:N34" si="31">SUM(I84,I134,I184,I234,I284,I334,I384,I434,I484,I534,I584,I634,I684,I734,I784,I834,I884,I934,I984,I1034,I1084,I1134,I1184,I1234)</f>
        <v>0</v>
      </c>
      <c r="J34" s="19">
        <f t="shared" si="31"/>
        <v>8692.9</v>
      </c>
      <c r="K34" s="19">
        <f t="shared" si="31"/>
        <v>9198.0999999999985</v>
      </c>
      <c r="L34" s="19">
        <f t="shared" si="31"/>
        <v>84327.15</v>
      </c>
      <c r="M34" s="19">
        <f t="shared" si="31"/>
        <v>0</v>
      </c>
      <c r="N34" s="19">
        <f t="shared" si="31"/>
        <v>84327.15</v>
      </c>
      <c r="O34" s="76">
        <f t="shared" si="3"/>
        <v>9700.6925191823211</v>
      </c>
      <c r="P34" s="76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8" customHeight="1">
      <c r="A35" s="4" t="s">
        <v>1</v>
      </c>
      <c r="B35" s="94" t="s">
        <v>69</v>
      </c>
      <c r="C35" s="93" t="s">
        <v>70</v>
      </c>
      <c r="D35" s="3" t="s">
        <v>71</v>
      </c>
      <c r="E35" s="19">
        <f t="shared" si="1"/>
        <v>0</v>
      </c>
      <c r="F35" s="19">
        <f t="shared" si="1"/>
        <v>0</v>
      </c>
      <c r="G35" s="19">
        <f t="shared" ref="G35:N35" si="32">SUM(G85,G135,G185,G235,G285,G335,G385,G435,G485,G535,G585,G635,G685,G735,G785,G835,G885,G935,G985,G1035,G1085,G1135,G1185,G1235)</f>
        <v>0</v>
      </c>
      <c r="H35" s="19">
        <f t="shared" si="32"/>
        <v>876.30000000000007</v>
      </c>
      <c r="I35" s="19">
        <f t="shared" si="32"/>
        <v>0</v>
      </c>
      <c r="J35" s="19">
        <f t="shared" si="32"/>
        <v>876.30000000000007</v>
      </c>
      <c r="K35" s="19">
        <f t="shared" si="32"/>
        <v>876.30000000000007</v>
      </c>
      <c r="L35" s="19">
        <f t="shared" si="32"/>
        <v>156754</v>
      </c>
      <c r="M35" s="19">
        <f t="shared" si="32"/>
        <v>0</v>
      </c>
      <c r="N35" s="19">
        <f t="shared" si="32"/>
        <v>156754</v>
      </c>
      <c r="O35" s="76">
        <f t="shared" si="3"/>
        <v>178881.66153143899</v>
      </c>
      <c r="P35" s="76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8" customHeight="1">
      <c r="A36" s="4" t="s">
        <v>1</v>
      </c>
      <c r="B36" s="94"/>
      <c r="C36" s="94"/>
      <c r="D36" s="3" t="s">
        <v>22</v>
      </c>
      <c r="E36" s="19">
        <f t="shared" si="1"/>
        <v>0</v>
      </c>
      <c r="F36" s="19">
        <f t="shared" si="1"/>
        <v>0</v>
      </c>
      <c r="G36" s="19">
        <f t="shared" ref="G36:N36" si="33">SUM(G86,G136,G186,G236,G286,G336,G386,G436,G486,G536,G586,G636,G686,G736,G786,G836,G886,G936,G986,G1036,G1086,G1136,G1186,G1236)</f>
        <v>0</v>
      </c>
      <c r="H36" s="19">
        <f t="shared" si="33"/>
        <v>169.30000000000004</v>
      </c>
      <c r="I36" s="19">
        <f t="shared" si="33"/>
        <v>0</v>
      </c>
      <c r="J36" s="19">
        <f t="shared" si="33"/>
        <v>169.30000000000004</v>
      </c>
      <c r="K36" s="19">
        <f t="shared" si="33"/>
        <v>169.30000000000004</v>
      </c>
      <c r="L36" s="19">
        <f t="shared" si="33"/>
        <v>31238</v>
      </c>
      <c r="M36" s="19">
        <f t="shared" si="33"/>
        <v>0</v>
      </c>
      <c r="N36" s="19">
        <f t="shared" si="33"/>
        <v>31238</v>
      </c>
      <c r="O36" s="76">
        <f t="shared" si="3"/>
        <v>184512.69935026576</v>
      </c>
      <c r="P36" s="76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8" customHeight="1">
      <c r="A37" s="4" t="s">
        <v>1</v>
      </c>
      <c r="B37" s="94"/>
      <c r="C37" s="94"/>
      <c r="D37" s="3" t="s">
        <v>23</v>
      </c>
      <c r="E37" s="19">
        <f t="shared" si="1"/>
        <v>0</v>
      </c>
      <c r="F37" s="19">
        <f t="shared" si="1"/>
        <v>0</v>
      </c>
      <c r="G37" s="19">
        <f t="shared" ref="G37:N37" si="34">SUM(G87,G137,G187,G237,G287,G337,G387,G437,G487,G537,G587,G637,G687,G737,G787,G837,G887,G937,G987,G1037,G1087,G1137,G1187,G1237)</f>
        <v>0</v>
      </c>
      <c r="H37" s="19">
        <f t="shared" si="34"/>
        <v>577.79999999999984</v>
      </c>
      <c r="I37" s="19">
        <f t="shared" si="34"/>
        <v>0</v>
      </c>
      <c r="J37" s="19">
        <f t="shared" si="34"/>
        <v>577.79999999999984</v>
      </c>
      <c r="K37" s="19">
        <f t="shared" si="34"/>
        <v>577.79999999999984</v>
      </c>
      <c r="L37" s="19">
        <f t="shared" si="34"/>
        <v>79565</v>
      </c>
      <c r="M37" s="19">
        <f t="shared" si="34"/>
        <v>0</v>
      </c>
      <c r="N37" s="19">
        <f t="shared" si="34"/>
        <v>79565</v>
      </c>
      <c r="O37" s="76">
        <f t="shared" si="3"/>
        <v>137703.35756317069</v>
      </c>
      <c r="P37" s="76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8" customHeight="1">
      <c r="A38" s="4" t="s">
        <v>1</v>
      </c>
      <c r="B38" s="94"/>
      <c r="C38" s="94"/>
      <c r="D38" s="3" t="s">
        <v>24</v>
      </c>
      <c r="E38" s="19">
        <f t="shared" si="1"/>
        <v>0</v>
      </c>
      <c r="F38" s="19">
        <f t="shared" si="1"/>
        <v>0</v>
      </c>
      <c r="G38" s="19">
        <f t="shared" ref="G38:N38" si="35">SUM(G88,G138,G188,G238,G288,G338,G388,G438,G488,G538,G588,G638,G688,G738,G788,G838,G888,G938,G988,G1038,G1088,G1138,G1188,G1238)</f>
        <v>0</v>
      </c>
      <c r="H38" s="19">
        <f t="shared" si="35"/>
        <v>31.8</v>
      </c>
      <c r="I38" s="19">
        <f t="shared" si="35"/>
        <v>0</v>
      </c>
      <c r="J38" s="19">
        <f t="shared" si="35"/>
        <v>31.8</v>
      </c>
      <c r="K38" s="19">
        <f t="shared" si="35"/>
        <v>31.8</v>
      </c>
      <c r="L38" s="19">
        <f t="shared" si="35"/>
        <v>6351</v>
      </c>
      <c r="M38" s="19">
        <f t="shared" si="35"/>
        <v>0</v>
      </c>
      <c r="N38" s="19">
        <f t="shared" si="35"/>
        <v>6351</v>
      </c>
      <c r="O38" s="76">
        <f t="shared" si="3"/>
        <v>199716.98113207545</v>
      </c>
      <c r="P38" s="76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8" customHeight="1">
      <c r="A39" s="4" t="s">
        <v>1</v>
      </c>
      <c r="B39" s="94"/>
      <c r="C39" s="94"/>
      <c r="D39" s="3" t="s">
        <v>25</v>
      </c>
      <c r="E39" s="19">
        <f t="shared" si="1"/>
        <v>0</v>
      </c>
      <c r="F39" s="19">
        <f t="shared" si="1"/>
        <v>0</v>
      </c>
      <c r="G39" s="19">
        <f t="shared" ref="G39:N39" si="36">SUM(G89,G139,G189,G239,G289,G339,G389,G439,G489,G539,G589,G639,G689,G739,G789,G839,G889,G939,G989,G1039,G1089,G1139,G1189,G1239)</f>
        <v>0</v>
      </c>
      <c r="H39" s="19">
        <f t="shared" si="36"/>
        <v>384.2</v>
      </c>
      <c r="I39" s="19">
        <f t="shared" si="36"/>
        <v>0</v>
      </c>
      <c r="J39" s="19">
        <f t="shared" si="36"/>
        <v>384.2</v>
      </c>
      <c r="K39" s="19">
        <f t="shared" si="36"/>
        <v>384.2</v>
      </c>
      <c r="L39" s="19">
        <f t="shared" si="36"/>
        <v>26155</v>
      </c>
      <c r="M39" s="19">
        <f t="shared" si="36"/>
        <v>0</v>
      </c>
      <c r="N39" s="19">
        <f t="shared" si="36"/>
        <v>26155</v>
      </c>
      <c r="O39" s="76">
        <f t="shared" si="3"/>
        <v>68076.522644456025</v>
      </c>
      <c r="P39" s="76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8" customHeight="1">
      <c r="A40" s="4" t="s">
        <v>1</v>
      </c>
      <c r="B40" s="94"/>
      <c r="C40" s="95"/>
      <c r="D40" s="15" t="s">
        <v>72</v>
      </c>
      <c r="E40" s="19">
        <f t="shared" si="1"/>
        <v>0</v>
      </c>
      <c r="F40" s="19">
        <f t="shared" si="1"/>
        <v>0</v>
      </c>
      <c r="G40" s="19">
        <f t="shared" ref="G40:N40" si="37">SUM(G90,G140,G190,G240,G290,G340,G390,G440,G490,G540,G590,G640,G690,G740,G790,G840,G890,G940,G990,G1040,G1090,G1140,G1190,G1240)</f>
        <v>0</v>
      </c>
      <c r="H40" s="19">
        <f t="shared" si="37"/>
        <v>2039.3999999999994</v>
      </c>
      <c r="I40" s="19">
        <f t="shared" si="37"/>
        <v>0</v>
      </c>
      <c r="J40" s="19">
        <f t="shared" si="37"/>
        <v>2039.3999999999994</v>
      </c>
      <c r="K40" s="19">
        <f t="shared" si="37"/>
        <v>2039.3999999999994</v>
      </c>
      <c r="L40" s="19">
        <f t="shared" si="37"/>
        <v>301649</v>
      </c>
      <c r="M40" s="19">
        <f t="shared" si="37"/>
        <v>0</v>
      </c>
      <c r="N40" s="19">
        <f t="shared" si="37"/>
        <v>301649</v>
      </c>
      <c r="O40" s="76">
        <f t="shared" si="3"/>
        <v>147910.65999803867</v>
      </c>
      <c r="P40" s="76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8" customHeight="1">
      <c r="A41" s="4" t="s">
        <v>1</v>
      </c>
      <c r="B41" s="94"/>
      <c r="C41" s="93" t="s">
        <v>73</v>
      </c>
      <c r="D41" s="3" t="s">
        <v>21</v>
      </c>
      <c r="E41" s="19">
        <f t="shared" si="1"/>
        <v>0</v>
      </c>
      <c r="F41" s="19">
        <f t="shared" si="1"/>
        <v>0</v>
      </c>
      <c r="G41" s="19">
        <f t="shared" ref="G41:N41" si="38">SUM(G91,G141,G191,G241,G291,G341,G391,G441,G491,G541,G591,G641,G691,G741,G791,G841,G891,G941,G991,G1041,G1091,G1141,G1191,G1241)</f>
        <v>0</v>
      </c>
      <c r="H41" s="19">
        <f t="shared" si="38"/>
        <v>15.2</v>
      </c>
      <c r="I41" s="19">
        <f t="shared" si="38"/>
        <v>0</v>
      </c>
      <c r="J41" s="19">
        <f t="shared" si="38"/>
        <v>15.2</v>
      </c>
      <c r="K41" s="19">
        <f t="shared" si="38"/>
        <v>15.2</v>
      </c>
      <c r="L41" s="19">
        <f t="shared" si="38"/>
        <v>254</v>
      </c>
      <c r="M41" s="19">
        <f t="shared" si="38"/>
        <v>0</v>
      </c>
      <c r="N41" s="19">
        <f t="shared" si="38"/>
        <v>254</v>
      </c>
      <c r="O41" s="76">
        <f t="shared" si="3"/>
        <v>16710.526315789477</v>
      </c>
      <c r="P41" s="76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8" customHeight="1">
      <c r="A42" s="4" t="s">
        <v>1</v>
      </c>
      <c r="B42" s="94"/>
      <c r="C42" s="94"/>
      <c r="D42" s="3" t="s">
        <v>74</v>
      </c>
      <c r="E42" s="19">
        <f t="shared" si="1"/>
        <v>0</v>
      </c>
      <c r="F42" s="19">
        <f t="shared" si="1"/>
        <v>0</v>
      </c>
      <c r="G42" s="19">
        <f t="shared" ref="G42:N42" si="39">SUM(G92,G142,G192,G242,G292,G342,G392,G442,G492,G542,G592,G642,G692,G742,G792,G842,G892,G942,G992,G1042,G1092,G1142,G1192,G1242)</f>
        <v>0</v>
      </c>
      <c r="H42" s="19">
        <f t="shared" si="39"/>
        <v>11</v>
      </c>
      <c r="I42" s="19">
        <f t="shared" si="39"/>
        <v>0</v>
      </c>
      <c r="J42" s="19">
        <f t="shared" si="39"/>
        <v>11</v>
      </c>
      <c r="K42" s="19">
        <f t="shared" si="39"/>
        <v>11</v>
      </c>
      <c r="L42" s="19">
        <f t="shared" si="39"/>
        <v>2490</v>
      </c>
      <c r="M42" s="19">
        <f t="shared" si="39"/>
        <v>0</v>
      </c>
      <c r="N42" s="19">
        <f t="shared" si="39"/>
        <v>2490</v>
      </c>
      <c r="O42" s="76">
        <f t="shared" si="3"/>
        <v>226363.63636363638</v>
      </c>
      <c r="P42" s="76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8" customHeight="1">
      <c r="A43" s="4" t="s">
        <v>1</v>
      </c>
      <c r="B43" s="94"/>
      <c r="C43" s="94"/>
      <c r="D43" s="3" t="s">
        <v>75</v>
      </c>
      <c r="E43" s="19">
        <f t="shared" si="1"/>
        <v>0</v>
      </c>
      <c r="F43" s="19">
        <f t="shared" si="1"/>
        <v>0</v>
      </c>
      <c r="G43" s="19">
        <f t="shared" ref="G43:N43" si="40">SUM(G93,G143,G193,G243,G293,G343,G393,G443,G493,G543,G593,G643,G693,G743,G793,G843,G893,G943,G993,G1043,G1093,G1143,G1193,G1243)</f>
        <v>0</v>
      </c>
      <c r="H43" s="19">
        <f t="shared" si="40"/>
        <v>21.5</v>
      </c>
      <c r="I43" s="19">
        <f t="shared" si="40"/>
        <v>0</v>
      </c>
      <c r="J43" s="19">
        <f t="shared" si="40"/>
        <v>21.5</v>
      </c>
      <c r="K43" s="19">
        <f t="shared" si="40"/>
        <v>21.5</v>
      </c>
      <c r="L43" s="19">
        <f t="shared" si="40"/>
        <v>1894</v>
      </c>
      <c r="M43" s="19">
        <f t="shared" si="40"/>
        <v>0</v>
      </c>
      <c r="N43" s="19">
        <f t="shared" si="40"/>
        <v>1894</v>
      </c>
      <c r="O43" s="76">
        <f t="shared" si="3"/>
        <v>88093.02325581394</v>
      </c>
      <c r="P43" s="76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8" customHeight="1">
      <c r="A44" s="4" t="s">
        <v>1</v>
      </c>
      <c r="B44" s="94"/>
      <c r="C44" s="95"/>
      <c r="D44" s="15" t="s">
        <v>76</v>
      </c>
      <c r="E44" s="19">
        <f t="shared" si="1"/>
        <v>0</v>
      </c>
      <c r="F44" s="19">
        <f t="shared" si="1"/>
        <v>0</v>
      </c>
      <c r="G44" s="19">
        <f t="shared" ref="G44:N44" si="41">SUM(G94,G144,G194,G244,G294,G344,G394,G444,G494,G544,G594,G644,G694,G744,G794,G844,G894,G944,G994,G1044,G1094,G1144,G1194,G1244)</f>
        <v>0</v>
      </c>
      <c r="H44" s="19">
        <f t="shared" si="41"/>
        <v>47.7</v>
      </c>
      <c r="I44" s="19">
        <f t="shared" si="41"/>
        <v>0</v>
      </c>
      <c r="J44" s="19">
        <f t="shared" si="41"/>
        <v>47.7</v>
      </c>
      <c r="K44" s="19">
        <f t="shared" si="41"/>
        <v>47.7</v>
      </c>
      <c r="L44" s="19">
        <f t="shared" si="41"/>
        <v>4646</v>
      </c>
      <c r="M44" s="19">
        <f t="shared" si="41"/>
        <v>0</v>
      </c>
      <c r="N44" s="19">
        <f t="shared" si="41"/>
        <v>4646</v>
      </c>
      <c r="O44" s="76">
        <f t="shared" si="3"/>
        <v>97400.419287211727</v>
      </c>
      <c r="P44" s="76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8" customHeight="1">
      <c r="A45" s="4" t="s">
        <v>1</v>
      </c>
      <c r="B45" s="95"/>
      <c r="C45" s="16" t="s">
        <v>77</v>
      </c>
      <c r="D45" s="16"/>
      <c r="E45" s="19">
        <f t="shared" si="1"/>
        <v>0</v>
      </c>
      <c r="F45" s="19">
        <f t="shared" si="1"/>
        <v>0</v>
      </c>
      <c r="G45" s="19">
        <f t="shared" ref="G45:N45" si="42">SUM(G95,G145,G195,G245,G295,G345,G395,G445,G495,G545,G595,G645,G695,G745,G795,G845,G895,G945,G995,G1045,G1095,G1145,G1195,G1245)</f>
        <v>0</v>
      </c>
      <c r="H45" s="19">
        <f t="shared" si="42"/>
        <v>2087.1000000000004</v>
      </c>
      <c r="I45" s="19">
        <f t="shared" si="42"/>
        <v>0</v>
      </c>
      <c r="J45" s="19">
        <f t="shared" si="42"/>
        <v>2087.1000000000004</v>
      </c>
      <c r="K45" s="19">
        <f t="shared" si="42"/>
        <v>2087.1000000000004</v>
      </c>
      <c r="L45" s="19">
        <f t="shared" si="42"/>
        <v>306295</v>
      </c>
      <c r="M45" s="19">
        <f t="shared" si="42"/>
        <v>0</v>
      </c>
      <c r="N45" s="19">
        <f t="shared" si="42"/>
        <v>306295</v>
      </c>
      <c r="O45" s="76">
        <f t="shared" si="3"/>
        <v>146756.26467347032</v>
      </c>
      <c r="P45" s="76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8" customHeight="1">
      <c r="A46" s="4" t="s">
        <v>1</v>
      </c>
      <c r="B46" s="84" t="s">
        <v>78</v>
      </c>
      <c r="C46" s="3" t="s">
        <v>79</v>
      </c>
      <c r="D46" s="3"/>
      <c r="E46" s="19">
        <f t="shared" si="1"/>
        <v>232</v>
      </c>
      <c r="F46" s="19">
        <f t="shared" si="1"/>
        <v>0</v>
      </c>
      <c r="G46" s="19">
        <f t="shared" ref="G46:N46" si="43">SUM(G96,G146,G196,G246,G296,G346,G396,G446,G496,G546,G596,G646,G696,G746,G796,G846,G896,G946,G996,G1046,G1096,G1146,G1196,G1246)</f>
        <v>232</v>
      </c>
      <c r="H46" s="19">
        <f t="shared" si="43"/>
        <v>1378.5</v>
      </c>
      <c r="I46" s="19">
        <f t="shared" si="43"/>
        <v>0</v>
      </c>
      <c r="J46" s="19">
        <f t="shared" si="43"/>
        <v>1378.5</v>
      </c>
      <c r="K46" s="19">
        <f t="shared" si="43"/>
        <v>1610.5</v>
      </c>
      <c r="L46" s="19">
        <f t="shared" si="43"/>
        <v>9.5429999999999993</v>
      </c>
      <c r="M46" s="19">
        <f t="shared" si="43"/>
        <v>0</v>
      </c>
      <c r="N46" s="19">
        <f t="shared" si="43"/>
        <v>9.5429999999999993</v>
      </c>
      <c r="O46" s="76">
        <f t="shared" si="3"/>
        <v>6.9227421109902068</v>
      </c>
      <c r="P46" s="76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8" customHeight="1">
      <c r="A47" s="4" t="s">
        <v>1</v>
      </c>
      <c r="B47" s="85"/>
      <c r="C47" s="3" t="s">
        <v>80</v>
      </c>
      <c r="D47" s="3"/>
      <c r="E47" s="19">
        <f t="shared" si="1"/>
        <v>860</v>
      </c>
      <c r="F47" s="19">
        <f t="shared" si="1"/>
        <v>0</v>
      </c>
      <c r="G47" s="19">
        <f t="shared" ref="G47:N47" si="44">SUM(G97,G147,G197,G247,G297,G347,G397,G447,G497,G547,G597,G647,G697,G747,G797,G847,G897,G947,G997,G1047,G1097,G1147,G1197,G1247)</f>
        <v>860</v>
      </c>
      <c r="H47" s="19">
        <f t="shared" si="44"/>
        <v>2758</v>
      </c>
      <c r="I47" s="19">
        <f t="shared" si="44"/>
        <v>0</v>
      </c>
      <c r="J47" s="19">
        <f t="shared" si="44"/>
        <v>2758</v>
      </c>
      <c r="K47" s="19">
        <f t="shared" si="44"/>
        <v>3617</v>
      </c>
      <c r="L47" s="19">
        <f t="shared" si="44"/>
        <v>10988.5</v>
      </c>
      <c r="M47" s="19">
        <f t="shared" si="44"/>
        <v>0</v>
      </c>
      <c r="N47" s="19">
        <f t="shared" si="44"/>
        <v>10988.5</v>
      </c>
      <c r="O47" s="76">
        <f t="shared" si="3"/>
        <v>3984.2277012327772</v>
      </c>
      <c r="P47" s="76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8" customHeight="1">
      <c r="A48" s="4" t="s">
        <v>1</v>
      </c>
      <c r="B48" s="85"/>
      <c r="C48" s="3" t="s">
        <v>81</v>
      </c>
      <c r="D48" s="3"/>
      <c r="E48" s="19">
        <f t="shared" si="1"/>
        <v>371</v>
      </c>
      <c r="F48" s="19">
        <f t="shared" si="1"/>
        <v>0</v>
      </c>
      <c r="G48" s="19">
        <f t="shared" ref="G48:N48" si="45">SUM(G98,G148,G198,G248,G298,G348,G398,G448,G498,G548,G598,G648,G698,G748,G798,G848,G898,G948,G998,G1048,G1098,G1148,G1198,G1248)</f>
        <v>371</v>
      </c>
      <c r="H48" s="19">
        <f t="shared" si="45"/>
        <v>862.5</v>
      </c>
      <c r="I48" s="19">
        <f t="shared" si="45"/>
        <v>0</v>
      </c>
      <c r="J48" s="19">
        <f t="shared" si="45"/>
        <v>862.5</v>
      </c>
      <c r="K48" s="19">
        <f t="shared" si="45"/>
        <v>1233.5</v>
      </c>
      <c r="L48" s="19">
        <f t="shared" si="45"/>
        <v>9507.3499999999985</v>
      </c>
      <c r="M48" s="19">
        <f t="shared" si="45"/>
        <v>0</v>
      </c>
      <c r="N48" s="19">
        <f t="shared" si="45"/>
        <v>9507.3499999999985</v>
      </c>
      <c r="O48" s="76">
        <f t="shared" si="3"/>
        <v>11023.01449275362</v>
      </c>
      <c r="P48" s="76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8" customHeight="1">
      <c r="A49" s="4" t="s">
        <v>1</v>
      </c>
      <c r="B49" s="85"/>
      <c r="C49" s="3" t="s">
        <v>82</v>
      </c>
      <c r="D49" s="3"/>
      <c r="E49" s="19">
        <f t="shared" si="1"/>
        <v>0</v>
      </c>
      <c r="F49" s="19">
        <f t="shared" si="1"/>
        <v>0</v>
      </c>
      <c r="G49" s="19">
        <f t="shared" ref="G49:N49" si="46">SUM(G99,G149,G199,G249,G299,G349,G399,G449,G499,G549,G599,G649,G699,G749,G799,G849,G899,G949,G999,G1049,G1099,G1149,G1199,G1249)</f>
        <v>0</v>
      </c>
      <c r="H49" s="19">
        <f t="shared" si="46"/>
        <v>2677.5</v>
      </c>
      <c r="I49" s="19">
        <f t="shared" si="46"/>
        <v>942</v>
      </c>
      <c r="J49" s="19">
        <f t="shared" si="46"/>
        <v>3619.5</v>
      </c>
      <c r="K49" s="19">
        <f t="shared" si="46"/>
        <v>3619.5</v>
      </c>
      <c r="L49" s="19">
        <f t="shared" si="46"/>
        <v>45385</v>
      </c>
      <c r="M49" s="19">
        <f t="shared" si="46"/>
        <v>722</v>
      </c>
      <c r="N49" s="19">
        <f t="shared" si="46"/>
        <v>46107</v>
      </c>
      <c r="O49" s="76">
        <f t="shared" si="3"/>
        <v>16950.513538748834</v>
      </c>
      <c r="P49" s="76">
        <f t="shared" si="3"/>
        <v>766.45435244161365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8" customHeight="1">
      <c r="A50" s="4" t="s">
        <v>1</v>
      </c>
      <c r="B50" s="85"/>
      <c r="C50" s="3" t="s">
        <v>83</v>
      </c>
      <c r="D50" s="3"/>
      <c r="E50" s="19">
        <f t="shared" si="1"/>
        <v>0</v>
      </c>
      <c r="F50" s="19">
        <f t="shared" si="1"/>
        <v>0</v>
      </c>
      <c r="G50" s="19">
        <f t="shared" ref="G50:N50" si="47">SUM(G100,G150,G200,G250,G300,G350,G400,G450,G500,G550,G600,G650,G700,G750,G800,G850,G900,G950,G1000,G1050,G1100,G1150,G1200,G1250)</f>
        <v>0</v>
      </c>
      <c r="H50" s="19">
        <f t="shared" si="47"/>
        <v>102.21</v>
      </c>
      <c r="I50" s="19">
        <f t="shared" si="47"/>
        <v>0</v>
      </c>
      <c r="J50" s="19">
        <f t="shared" si="47"/>
        <v>100.16999999999999</v>
      </c>
      <c r="K50" s="19">
        <f t="shared" si="47"/>
        <v>100.16999999999999</v>
      </c>
      <c r="L50" s="19">
        <f t="shared" si="47"/>
        <v>15239</v>
      </c>
      <c r="M50" s="19">
        <f t="shared" si="47"/>
        <v>0</v>
      </c>
      <c r="N50" s="19">
        <f t="shared" si="47"/>
        <v>15239</v>
      </c>
      <c r="O50" s="76">
        <f t="shared" si="3"/>
        <v>149095.00048918894</v>
      </c>
      <c r="P50" s="76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8" customHeight="1">
      <c r="A51" s="4" t="s">
        <v>1</v>
      </c>
      <c r="B51" s="86"/>
      <c r="C51" s="69" t="s">
        <v>84</v>
      </c>
      <c r="D51" s="70"/>
      <c r="E51" s="19">
        <f t="shared" si="1"/>
        <v>1463</v>
      </c>
      <c r="F51" s="19">
        <f t="shared" si="1"/>
        <v>0</v>
      </c>
      <c r="G51" s="19">
        <f t="shared" ref="G51:N51" si="48">SUM(G101,G151,G201,G251,G301,G351,G401,G451,G501,G551,G601,G651,G701,G751,G801,G851,G901,G951,G1001,G1051,G1101,G1151,G1201,G1251)</f>
        <v>1463</v>
      </c>
      <c r="H51" s="19">
        <f t="shared" si="48"/>
        <v>7778.71</v>
      </c>
      <c r="I51" s="19">
        <f t="shared" si="48"/>
        <v>942</v>
      </c>
      <c r="J51" s="19">
        <f t="shared" si="48"/>
        <v>8720.7099999999991</v>
      </c>
      <c r="K51" s="19">
        <f t="shared" si="48"/>
        <v>10182.709999999999</v>
      </c>
      <c r="L51" s="19">
        <f t="shared" si="48"/>
        <v>81129.392999999996</v>
      </c>
      <c r="M51" s="19">
        <f t="shared" si="48"/>
        <v>722</v>
      </c>
      <c r="N51" s="19">
        <f t="shared" si="48"/>
        <v>81851.392999999996</v>
      </c>
      <c r="O51" s="76">
        <f t="shared" si="3"/>
        <v>10429.671886469607</v>
      </c>
      <c r="P51" s="76">
        <f t="shared" si="3"/>
        <v>766.45435244161365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8" customHeight="1">
      <c r="A52" s="4" t="s">
        <v>1</v>
      </c>
      <c r="B52" s="87" t="s">
        <v>85</v>
      </c>
      <c r="C52" s="88"/>
      <c r="D52" s="89"/>
      <c r="E52" s="19">
        <f t="shared" si="1"/>
        <v>7838.7</v>
      </c>
      <c r="F52" s="19">
        <f t="shared" si="1"/>
        <v>2417.5</v>
      </c>
      <c r="G52" s="19">
        <f t="shared" ref="G52:N52" si="49">SUM(G102,G152,G202,G252,G302,G352,G402,G452,G502,G552,G602,G652,G702,G752,G802,G852,G902,G952,G1002,G1052,G1102,G1152,G1202,G1252)</f>
        <v>10256.200000000001</v>
      </c>
      <c r="H52" s="19">
        <f t="shared" si="49"/>
        <v>72281.39</v>
      </c>
      <c r="I52" s="19">
        <f t="shared" si="49"/>
        <v>2741</v>
      </c>
      <c r="J52" s="19">
        <f t="shared" si="49"/>
        <v>75022.39</v>
      </c>
      <c r="K52" s="19">
        <f t="shared" si="49"/>
        <v>85277.59</v>
      </c>
      <c r="L52" s="19">
        <f t="shared" si="49"/>
        <v>882981.4530000001</v>
      </c>
      <c r="M52" s="19">
        <f t="shared" si="49"/>
        <v>1500</v>
      </c>
      <c r="N52" s="19">
        <f t="shared" si="49"/>
        <v>884481.4530000001</v>
      </c>
      <c r="O52" s="76">
        <f t="shared" si="3"/>
        <v>12215.889221278119</v>
      </c>
      <c r="P52" s="76">
        <f t="shared" si="3"/>
        <v>547.24553082816487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9.5">
      <c r="A53" s="28" t="s">
        <v>98</v>
      </c>
      <c r="B53" s="98" t="s">
        <v>26</v>
      </c>
      <c r="C53" s="99"/>
      <c r="D53" s="100"/>
      <c r="E53" s="96" t="s">
        <v>27</v>
      </c>
      <c r="F53" s="96"/>
      <c r="G53" s="96"/>
      <c r="H53" s="96" t="s">
        <v>28</v>
      </c>
      <c r="I53" s="96"/>
      <c r="J53" s="96"/>
      <c r="K53" s="96" t="s">
        <v>29</v>
      </c>
      <c r="L53" s="96" t="s">
        <v>30</v>
      </c>
      <c r="M53" s="96"/>
      <c r="N53" s="96"/>
      <c r="O53" s="96" t="s">
        <v>31</v>
      </c>
      <c r="P53" s="96"/>
    </row>
    <row r="54" spans="1:26" ht="19.5">
      <c r="A54" s="28" t="s">
        <v>98</v>
      </c>
      <c r="B54" s="101"/>
      <c r="C54" s="102"/>
      <c r="D54" s="103"/>
      <c r="E54" s="74" t="s">
        <v>32</v>
      </c>
      <c r="F54" s="74" t="s">
        <v>33</v>
      </c>
      <c r="G54" s="74" t="s">
        <v>0</v>
      </c>
      <c r="H54" s="74" t="s">
        <v>32</v>
      </c>
      <c r="I54" s="74" t="s">
        <v>33</v>
      </c>
      <c r="J54" s="74" t="s">
        <v>0</v>
      </c>
      <c r="K54" s="96"/>
      <c r="L54" s="74" t="s">
        <v>32</v>
      </c>
      <c r="M54" s="74" t="s">
        <v>33</v>
      </c>
      <c r="N54" s="74" t="s">
        <v>0</v>
      </c>
      <c r="O54" s="74" t="s">
        <v>32</v>
      </c>
      <c r="P54" s="74" t="s">
        <v>33</v>
      </c>
    </row>
    <row r="55" spans="1:26" ht="19.5">
      <c r="A55" s="28" t="s">
        <v>98</v>
      </c>
      <c r="B55" s="97" t="s">
        <v>34</v>
      </c>
      <c r="C55" s="72" t="s">
        <v>35</v>
      </c>
      <c r="D55" s="73"/>
      <c r="E55" s="5"/>
      <c r="F55" s="5"/>
      <c r="G55" s="6">
        <f>F55+E55</f>
        <v>0</v>
      </c>
      <c r="H55" s="5"/>
      <c r="I55" s="5"/>
      <c r="J55" s="6">
        <f>I55+H55</f>
        <v>0</v>
      </c>
      <c r="K55" s="5">
        <f>J55+G55</f>
        <v>0</v>
      </c>
      <c r="L55" s="5"/>
      <c r="M55" s="5"/>
      <c r="N55" s="5">
        <f>M55+L55</f>
        <v>0</v>
      </c>
      <c r="O55" s="74"/>
      <c r="P55" s="74"/>
    </row>
    <row r="56" spans="1:26" ht="19.5">
      <c r="A56" s="28" t="s">
        <v>98</v>
      </c>
      <c r="B56" s="97"/>
      <c r="C56" s="72" t="s">
        <v>36</v>
      </c>
      <c r="D56" s="73"/>
      <c r="E56" s="6"/>
      <c r="F56" s="6"/>
      <c r="G56" s="6">
        <f t="shared" ref="G56:G69" si="50">F56+E56</f>
        <v>0</v>
      </c>
      <c r="H56" s="6"/>
      <c r="I56" s="6"/>
      <c r="J56" s="6">
        <f t="shared" ref="J56:J69" si="51">I56+H56</f>
        <v>0</v>
      </c>
      <c r="K56" s="5">
        <f t="shared" ref="K56:K69" si="52">J56+G56</f>
        <v>0</v>
      </c>
      <c r="L56" s="6"/>
      <c r="M56" s="6"/>
      <c r="N56" s="5">
        <f t="shared" ref="N56:N69" si="53">M56+L56</f>
        <v>0</v>
      </c>
      <c r="O56" s="74"/>
      <c r="P56" s="74"/>
    </row>
    <row r="57" spans="1:26" ht="19.5">
      <c r="A57" s="28" t="s">
        <v>98</v>
      </c>
      <c r="B57" s="97"/>
      <c r="C57" s="72" t="s">
        <v>37</v>
      </c>
      <c r="D57" s="73"/>
      <c r="E57" s="6"/>
      <c r="F57" s="6"/>
      <c r="G57" s="6">
        <f t="shared" si="50"/>
        <v>0</v>
      </c>
      <c r="H57" s="6"/>
      <c r="I57" s="6"/>
      <c r="J57" s="6">
        <f t="shared" si="51"/>
        <v>0</v>
      </c>
      <c r="K57" s="5">
        <f t="shared" si="52"/>
        <v>0</v>
      </c>
      <c r="L57" s="6"/>
      <c r="M57" s="6"/>
      <c r="N57" s="5">
        <f t="shared" si="53"/>
        <v>0</v>
      </c>
      <c r="O57" s="74"/>
      <c r="P57" s="74"/>
    </row>
    <row r="58" spans="1:26" ht="19.5">
      <c r="A58" s="28" t="s">
        <v>98</v>
      </c>
      <c r="B58" s="97"/>
      <c r="C58" s="72" t="s">
        <v>38</v>
      </c>
      <c r="D58" s="73"/>
      <c r="E58" s="6">
        <v>0</v>
      </c>
      <c r="F58" s="6">
        <v>0</v>
      </c>
      <c r="G58" s="6">
        <f t="shared" si="50"/>
        <v>0</v>
      </c>
      <c r="H58" s="6">
        <v>0</v>
      </c>
      <c r="I58" s="6">
        <v>0</v>
      </c>
      <c r="J58" s="6">
        <f t="shared" si="51"/>
        <v>0</v>
      </c>
      <c r="K58" s="5">
        <f t="shared" si="52"/>
        <v>0</v>
      </c>
      <c r="L58" s="6">
        <v>0</v>
      </c>
      <c r="M58" s="6">
        <v>0</v>
      </c>
      <c r="N58" s="5">
        <f t="shared" si="53"/>
        <v>0</v>
      </c>
      <c r="O58" s="74"/>
      <c r="P58" s="74"/>
    </row>
    <row r="59" spans="1:26" ht="19.5">
      <c r="A59" s="28" t="s">
        <v>98</v>
      </c>
      <c r="B59" s="84" t="s">
        <v>39</v>
      </c>
      <c r="C59" s="69" t="s">
        <v>40</v>
      </c>
      <c r="D59" s="70"/>
      <c r="E59" s="6">
        <f>SUM(E55:E58)</f>
        <v>0</v>
      </c>
      <c r="F59" s="6">
        <f>SUM(F55:F58)</f>
        <v>0</v>
      </c>
      <c r="G59" s="6">
        <f t="shared" si="50"/>
        <v>0</v>
      </c>
      <c r="H59" s="6">
        <f>SUM(H55:H58)</f>
        <v>0</v>
      </c>
      <c r="I59" s="6">
        <f>SUM(I55:I58)</f>
        <v>0</v>
      </c>
      <c r="J59" s="6">
        <f t="shared" si="51"/>
        <v>0</v>
      </c>
      <c r="K59" s="5">
        <f t="shared" si="52"/>
        <v>0</v>
      </c>
      <c r="L59" s="6">
        <f>SUM(L55:L58)</f>
        <v>0</v>
      </c>
      <c r="M59" s="6">
        <f>SUM(M55:M58)</f>
        <v>0</v>
      </c>
      <c r="N59" s="5">
        <f t="shared" si="53"/>
        <v>0</v>
      </c>
      <c r="O59" s="74"/>
      <c r="P59" s="74"/>
    </row>
    <row r="60" spans="1:26" ht="19.5">
      <c r="A60" s="28" t="s">
        <v>98</v>
      </c>
      <c r="B60" s="85"/>
      <c r="C60" s="72" t="s">
        <v>41</v>
      </c>
      <c r="D60" s="73"/>
      <c r="E60" s="6"/>
      <c r="F60" s="6"/>
      <c r="G60" s="6">
        <f t="shared" si="50"/>
        <v>0</v>
      </c>
      <c r="H60" s="6"/>
      <c r="I60" s="6"/>
      <c r="J60" s="6">
        <f t="shared" si="51"/>
        <v>0</v>
      </c>
      <c r="K60" s="5">
        <f t="shared" si="52"/>
        <v>0</v>
      </c>
      <c r="L60" s="6"/>
      <c r="M60" s="6"/>
      <c r="N60" s="5">
        <f t="shared" si="53"/>
        <v>0</v>
      </c>
      <c r="O60" s="74"/>
      <c r="P60" s="74"/>
    </row>
    <row r="61" spans="1:26" ht="19.5">
      <c r="A61" s="28" t="s">
        <v>98</v>
      </c>
      <c r="B61" s="85"/>
      <c r="C61" s="72" t="s">
        <v>42</v>
      </c>
      <c r="D61" s="73"/>
      <c r="E61" s="6"/>
      <c r="F61" s="6"/>
      <c r="G61" s="6">
        <f t="shared" si="50"/>
        <v>0</v>
      </c>
      <c r="H61" s="6"/>
      <c r="I61" s="6"/>
      <c r="J61" s="6">
        <f t="shared" si="51"/>
        <v>0</v>
      </c>
      <c r="K61" s="5">
        <f t="shared" si="52"/>
        <v>0</v>
      </c>
      <c r="L61" s="6"/>
      <c r="M61" s="6"/>
      <c r="N61" s="5">
        <f t="shared" si="53"/>
        <v>0</v>
      </c>
      <c r="O61" s="74"/>
      <c r="P61" s="74"/>
    </row>
    <row r="62" spans="1:26" ht="19.5">
      <c r="A62" s="28" t="s">
        <v>98</v>
      </c>
      <c r="B62" s="85"/>
      <c r="C62" s="72" t="s">
        <v>43</v>
      </c>
      <c r="D62" s="73"/>
      <c r="E62" s="6"/>
      <c r="F62" s="6"/>
      <c r="G62" s="6">
        <f t="shared" si="50"/>
        <v>0</v>
      </c>
      <c r="H62" s="6"/>
      <c r="I62" s="6"/>
      <c r="J62" s="6">
        <f t="shared" si="51"/>
        <v>0</v>
      </c>
      <c r="K62" s="5">
        <f t="shared" si="52"/>
        <v>0</v>
      </c>
      <c r="L62" s="6"/>
      <c r="M62" s="6"/>
      <c r="N62" s="5">
        <f t="shared" si="53"/>
        <v>0</v>
      </c>
      <c r="O62" s="74"/>
      <c r="P62" s="74"/>
    </row>
    <row r="63" spans="1:26" ht="19.5">
      <c r="A63" s="28" t="s">
        <v>98</v>
      </c>
      <c r="B63" s="85"/>
      <c r="C63" s="72" t="s">
        <v>44</v>
      </c>
      <c r="D63" s="73"/>
      <c r="E63" s="6"/>
      <c r="F63" s="6"/>
      <c r="G63" s="6">
        <f t="shared" si="50"/>
        <v>0</v>
      </c>
      <c r="H63" s="6"/>
      <c r="I63" s="6"/>
      <c r="J63" s="6">
        <f t="shared" si="51"/>
        <v>0</v>
      </c>
      <c r="K63" s="5">
        <f t="shared" si="52"/>
        <v>0</v>
      </c>
      <c r="L63" s="6"/>
      <c r="M63" s="6"/>
      <c r="N63" s="5">
        <f t="shared" si="53"/>
        <v>0</v>
      </c>
      <c r="O63" s="74"/>
      <c r="P63" s="74"/>
    </row>
    <row r="64" spans="1:26" ht="19.5">
      <c r="A64" s="28" t="s">
        <v>98</v>
      </c>
      <c r="B64" s="85"/>
      <c r="C64" s="72" t="s">
        <v>45</v>
      </c>
      <c r="D64" s="73"/>
      <c r="E64" s="6"/>
      <c r="F64" s="6"/>
      <c r="G64" s="6">
        <f t="shared" si="50"/>
        <v>0</v>
      </c>
      <c r="H64" s="6"/>
      <c r="I64" s="6"/>
      <c r="J64" s="6">
        <f t="shared" si="51"/>
        <v>0</v>
      </c>
      <c r="K64" s="5">
        <f t="shared" si="52"/>
        <v>0</v>
      </c>
      <c r="L64" s="6"/>
      <c r="M64" s="6"/>
      <c r="N64" s="5">
        <f t="shared" si="53"/>
        <v>0</v>
      </c>
      <c r="O64" s="74"/>
      <c r="P64" s="74"/>
    </row>
    <row r="65" spans="1:16" ht="19.5">
      <c r="A65" s="28" t="s">
        <v>98</v>
      </c>
      <c r="B65" s="85"/>
      <c r="C65" s="72" t="s">
        <v>46</v>
      </c>
      <c r="D65" s="73"/>
      <c r="E65" s="6"/>
      <c r="F65" s="6"/>
      <c r="G65" s="6">
        <f t="shared" si="50"/>
        <v>0</v>
      </c>
      <c r="H65" s="6"/>
      <c r="I65" s="6"/>
      <c r="J65" s="6">
        <f t="shared" si="51"/>
        <v>0</v>
      </c>
      <c r="K65" s="5">
        <f t="shared" si="52"/>
        <v>0</v>
      </c>
      <c r="L65" s="6"/>
      <c r="M65" s="6"/>
      <c r="N65" s="5">
        <f t="shared" si="53"/>
        <v>0</v>
      </c>
      <c r="O65" s="74"/>
      <c r="P65" s="74"/>
    </row>
    <row r="66" spans="1:16" ht="19.5">
      <c r="A66" s="28" t="s">
        <v>98</v>
      </c>
      <c r="B66" s="85"/>
      <c r="C66" s="72" t="s">
        <v>47</v>
      </c>
      <c r="D66" s="73"/>
      <c r="E66" s="6"/>
      <c r="F66" s="6"/>
      <c r="G66" s="6">
        <f t="shared" si="50"/>
        <v>0</v>
      </c>
      <c r="H66" s="6"/>
      <c r="I66" s="6"/>
      <c r="J66" s="6">
        <f t="shared" si="51"/>
        <v>0</v>
      </c>
      <c r="K66" s="5">
        <f t="shared" si="52"/>
        <v>0</v>
      </c>
      <c r="L66" s="6"/>
      <c r="M66" s="6"/>
      <c r="N66" s="5">
        <f t="shared" si="53"/>
        <v>0</v>
      </c>
      <c r="O66" s="74"/>
      <c r="P66" s="74"/>
    </row>
    <row r="67" spans="1:16" ht="19.5">
      <c r="A67" s="28" t="s">
        <v>98</v>
      </c>
      <c r="B67" s="86"/>
      <c r="C67" s="69" t="s">
        <v>48</v>
      </c>
      <c r="D67" s="69"/>
      <c r="E67" s="6">
        <f>SUM(E59:E66)</f>
        <v>0</v>
      </c>
      <c r="F67" s="6">
        <f t="shared" ref="F67:J67" si="54">SUM(F59:F66)</f>
        <v>0</v>
      </c>
      <c r="G67" s="6">
        <f t="shared" si="54"/>
        <v>0</v>
      </c>
      <c r="H67" s="6">
        <f t="shared" si="54"/>
        <v>0</v>
      </c>
      <c r="I67" s="6">
        <f t="shared" si="54"/>
        <v>0</v>
      </c>
      <c r="J67" s="6">
        <f t="shared" si="54"/>
        <v>0</v>
      </c>
      <c r="K67" s="6">
        <f>SUM(K59:K66)</f>
        <v>0</v>
      </c>
      <c r="L67" s="6">
        <f t="shared" ref="L67:N67" si="55">SUM(L59:L66)</f>
        <v>0</v>
      </c>
      <c r="M67" s="6">
        <f t="shared" si="55"/>
        <v>0</v>
      </c>
      <c r="N67" s="6">
        <f t="shared" si="55"/>
        <v>0</v>
      </c>
      <c r="O67" s="74"/>
      <c r="P67" s="74"/>
    </row>
    <row r="68" spans="1:16" ht="19.5">
      <c r="A68" s="28" t="s">
        <v>98</v>
      </c>
      <c r="B68" s="90" t="s">
        <v>49</v>
      </c>
      <c r="C68" s="69" t="s">
        <v>50</v>
      </c>
      <c r="D68" s="70"/>
      <c r="E68" s="6">
        <f>SUM(E67)</f>
        <v>0</v>
      </c>
      <c r="F68" s="6"/>
      <c r="G68" s="6">
        <f t="shared" si="50"/>
        <v>0</v>
      </c>
      <c r="H68" s="6"/>
      <c r="I68" s="6"/>
      <c r="J68" s="6">
        <f t="shared" si="51"/>
        <v>0</v>
      </c>
      <c r="K68" s="5">
        <f t="shared" si="52"/>
        <v>0</v>
      </c>
      <c r="L68" s="6"/>
      <c r="M68" s="6"/>
      <c r="N68" s="5">
        <f t="shared" si="53"/>
        <v>0</v>
      </c>
      <c r="O68" s="74"/>
      <c r="P68" s="74"/>
    </row>
    <row r="69" spans="1:16" ht="19.5">
      <c r="A69" s="28" t="s">
        <v>98</v>
      </c>
      <c r="B69" s="91"/>
      <c r="C69" s="69" t="s">
        <v>51</v>
      </c>
      <c r="D69" s="70"/>
      <c r="E69" s="6"/>
      <c r="F69" s="6"/>
      <c r="G69" s="6">
        <f t="shared" si="50"/>
        <v>0</v>
      </c>
      <c r="H69" s="6"/>
      <c r="I69" s="6"/>
      <c r="J69" s="6">
        <f t="shared" si="51"/>
        <v>0</v>
      </c>
      <c r="K69" s="5">
        <f t="shared" si="52"/>
        <v>0</v>
      </c>
      <c r="L69" s="6"/>
      <c r="M69" s="6"/>
      <c r="N69" s="5">
        <f t="shared" si="53"/>
        <v>0</v>
      </c>
      <c r="O69" s="74"/>
      <c r="P69" s="74"/>
    </row>
    <row r="70" spans="1:16" ht="19.5">
      <c r="A70" s="28" t="s">
        <v>98</v>
      </c>
      <c r="B70" s="92"/>
      <c r="C70" s="14" t="s">
        <v>52</v>
      </c>
      <c r="D70" s="70"/>
      <c r="E70" s="6">
        <f>SUM(E67:E69)</f>
        <v>0</v>
      </c>
      <c r="F70" s="6">
        <f t="shared" ref="F70:N70" si="56">SUM(F67:F69)</f>
        <v>0</v>
      </c>
      <c r="G70" s="6">
        <f t="shared" si="56"/>
        <v>0</v>
      </c>
      <c r="H70" s="6">
        <f t="shared" si="56"/>
        <v>0</v>
      </c>
      <c r="I70" s="6">
        <f t="shared" si="56"/>
        <v>0</v>
      </c>
      <c r="J70" s="6">
        <f t="shared" si="56"/>
        <v>0</v>
      </c>
      <c r="K70" s="6">
        <f t="shared" si="56"/>
        <v>0</v>
      </c>
      <c r="L70" s="6">
        <f t="shared" si="56"/>
        <v>0</v>
      </c>
      <c r="M70" s="6">
        <f t="shared" si="56"/>
        <v>0</v>
      </c>
      <c r="N70" s="6">
        <f t="shared" si="56"/>
        <v>0</v>
      </c>
      <c r="O70" s="74"/>
      <c r="P70" s="74"/>
    </row>
    <row r="71" spans="1:16" ht="19.5">
      <c r="A71" s="28" t="s">
        <v>98</v>
      </c>
      <c r="B71" s="84" t="s">
        <v>53</v>
      </c>
      <c r="C71" s="69" t="s">
        <v>54</v>
      </c>
      <c r="D71" s="70"/>
      <c r="E71" s="19">
        <v>552.6</v>
      </c>
      <c r="F71" s="19"/>
      <c r="G71" s="19">
        <v>552.6</v>
      </c>
      <c r="H71" s="19">
        <v>1291</v>
      </c>
      <c r="I71" s="19"/>
      <c r="J71" s="19">
        <v>1291</v>
      </c>
      <c r="K71" s="19">
        <v>1843.6</v>
      </c>
      <c r="L71" s="19">
        <v>3867</v>
      </c>
      <c r="M71" s="19"/>
      <c r="N71" s="19">
        <v>3867</v>
      </c>
      <c r="O71" s="15">
        <v>2995.3524399690164</v>
      </c>
      <c r="P71" s="15"/>
    </row>
    <row r="72" spans="1:16" ht="19.5">
      <c r="A72" s="28" t="s">
        <v>98</v>
      </c>
      <c r="B72" s="85"/>
      <c r="C72" s="69" t="s">
        <v>55</v>
      </c>
      <c r="D72" s="70"/>
      <c r="E72" s="19"/>
      <c r="F72" s="19"/>
      <c r="G72" s="19">
        <v>0</v>
      </c>
      <c r="H72" s="19"/>
      <c r="I72" s="19"/>
      <c r="J72" s="19">
        <v>0</v>
      </c>
      <c r="K72" s="19">
        <v>0</v>
      </c>
      <c r="L72" s="19"/>
      <c r="M72" s="19"/>
      <c r="N72" s="19">
        <v>0</v>
      </c>
      <c r="O72" s="15"/>
      <c r="P72" s="15"/>
    </row>
    <row r="73" spans="1:16" ht="19.5">
      <c r="A73" s="28" t="s">
        <v>98</v>
      </c>
      <c r="B73" s="85"/>
      <c r="C73" s="69" t="s">
        <v>56</v>
      </c>
      <c r="D73" s="70"/>
      <c r="E73" s="19"/>
      <c r="F73" s="19"/>
      <c r="G73" s="19">
        <v>0</v>
      </c>
      <c r="H73" s="19"/>
      <c r="I73" s="19"/>
      <c r="J73" s="19">
        <v>0</v>
      </c>
      <c r="K73" s="19">
        <v>0</v>
      </c>
      <c r="L73" s="19"/>
      <c r="M73" s="19"/>
      <c r="N73" s="19">
        <v>0</v>
      </c>
      <c r="O73" s="15"/>
      <c r="P73" s="15"/>
    </row>
    <row r="74" spans="1:16" ht="19.5">
      <c r="A74" s="28" t="s">
        <v>98</v>
      </c>
      <c r="B74" s="85"/>
      <c r="C74" s="69" t="s">
        <v>57</v>
      </c>
      <c r="D74" s="70"/>
      <c r="E74" s="19"/>
      <c r="F74" s="19"/>
      <c r="G74" s="19">
        <v>0</v>
      </c>
      <c r="H74" s="19"/>
      <c r="I74" s="19"/>
      <c r="J74" s="19">
        <v>0</v>
      </c>
      <c r="K74" s="19">
        <v>0</v>
      </c>
      <c r="L74" s="19"/>
      <c r="M74" s="19"/>
      <c r="N74" s="19">
        <v>0</v>
      </c>
      <c r="O74" s="15">
        <v>0</v>
      </c>
      <c r="P74" s="15"/>
    </row>
    <row r="75" spans="1:16" ht="19.5">
      <c r="A75" s="28" t="s">
        <v>98</v>
      </c>
      <c r="B75" s="86"/>
      <c r="C75" s="69" t="s">
        <v>91</v>
      </c>
      <c r="D75" s="70"/>
      <c r="E75" s="19">
        <v>552.6</v>
      </c>
      <c r="F75" s="19">
        <v>0</v>
      </c>
      <c r="G75" s="19">
        <v>552.6</v>
      </c>
      <c r="H75" s="19">
        <v>1291</v>
      </c>
      <c r="I75" s="19">
        <v>0</v>
      </c>
      <c r="J75" s="19">
        <v>1291</v>
      </c>
      <c r="K75" s="19">
        <v>1843.6</v>
      </c>
      <c r="L75" s="19">
        <v>3867</v>
      </c>
      <c r="M75" s="19">
        <v>0</v>
      </c>
      <c r="N75" s="19">
        <v>3867</v>
      </c>
      <c r="O75" s="15">
        <v>2995.3524399690164</v>
      </c>
      <c r="P75" s="15"/>
    </row>
    <row r="76" spans="1:16" ht="19.5">
      <c r="A76" s="28" t="s">
        <v>98</v>
      </c>
      <c r="B76" s="90" t="s">
        <v>89</v>
      </c>
      <c r="C76" s="69" t="s">
        <v>59</v>
      </c>
      <c r="D76" s="70"/>
      <c r="E76" s="19">
        <v>0</v>
      </c>
      <c r="F76" s="19"/>
      <c r="G76" s="19">
        <v>0</v>
      </c>
      <c r="H76" s="19"/>
      <c r="I76" s="19"/>
      <c r="J76" s="19">
        <v>0</v>
      </c>
      <c r="K76" s="19">
        <v>0</v>
      </c>
      <c r="L76" s="19"/>
      <c r="M76" s="19"/>
      <c r="N76" s="19">
        <v>0</v>
      </c>
      <c r="O76" s="15"/>
      <c r="P76" s="15"/>
    </row>
    <row r="77" spans="1:16" ht="19.5">
      <c r="A77" s="28" t="s">
        <v>98</v>
      </c>
      <c r="B77" s="91"/>
      <c r="C77" s="69" t="s">
        <v>60</v>
      </c>
      <c r="D77" s="70"/>
      <c r="E77" s="19">
        <v>0</v>
      </c>
      <c r="F77" s="19"/>
      <c r="G77" s="19">
        <v>0</v>
      </c>
      <c r="H77" s="19"/>
      <c r="I77" s="19"/>
      <c r="J77" s="19">
        <v>0</v>
      </c>
      <c r="K77" s="19">
        <v>0</v>
      </c>
      <c r="L77" s="19"/>
      <c r="M77" s="19"/>
      <c r="N77" s="19">
        <v>0</v>
      </c>
      <c r="O77" s="15"/>
      <c r="P77" s="15"/>
    </row>
    <row r="78" spans="1:16" ht="19.5">
      <c r="A78" s="28" t="s">
        <v>98</v>
      </c>
      <c r="B78" s="92"/>
      <c r="C78" s="69" t="s">
        <v>61</v>
      </c>
      <c r="D78" s="70"/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5"/>
      <c r="P78" s="15"/>
    </row>
    <row r="79" spans="1:16" ht="19.5">
      <c r="A79" s="28" t="s">
        <v>98</v>
      </c>
      <c r="B79" s="93" t="s">
        <v>62</v>
      </c>
      <c r="C79" s="69" t="s">
        <v>63</v>
      </c>
      <c r="D79" s="70"/>
      <c r="E79" s="19"/>
      <c r="F79" s="19"/>
      <c r="G79" s="19">
        <v>0</v>
      </c>
      <c r="H79" s="19">
        <v>4</v>
      </c>
      <c r="I79" s="19"/>
      <c r="J79" s="19">
        <v>4</v>
      </c>
      <c r="K79" s="19">
        <v>4</v>
      </c>
      <c r="L79" s="19">
        <v>7</v>
      </c>
      <c r="M79" s="19"/>
      <c r="N79" s="19">
        <v>7</v>
      </c>
      <c r="O79" s="15">
        <v>1750</v>
      </c>
      <c r="P79" s="15"/>
    </row>
    <row r="80" spans="1:16" ht="19.5">
      <c r="A80" s="28" t="s">
        <v>98</v>
      </c>
      <c r="B80" s="94"/>
      <c r="C80" s="69" t="s">
        <v>64</v>
      </c>
      <c r="D80" s="70"/>
      <c r="E80" s="19"/>
      <c r="F80" s="19"/>
      <c r="G80" s="19">
        <v>0</v>
      </c>
      <c r="H80" s="19">
        <v>155</v>
      </c>
      <c r="I80" s="19"/>
      <c r="J80" s="19">
        <v>155</v>
      </c>
      <c r="K80" s="19">
        <v>155</v>
      </c>
      <c r="L80" s="19">
        <v>3500</v>
      </c>
      <c r="M80" s="19"/>
      <c r="N80" s="19">
        <v>3500</v>
      </c>
      <c r="O80" s="15">
        <v>22580.645161290326</v>
      </c>
      <c r="P80" s="15"/>
    </row>
    <row r="81" spans="1:16" ht="19.5">
      <c r="A81" s="28" t="s">
        <v>98</v>
      </c>
      <c r="B81" s="94"/>
      <c r="C81" s="69" t="s">
        <v>65</v>
      </c>
      <c r="D81" s="70"/>
      <c r="E81" s="19"/>
      <c r="F81" s="19"/>
      <c r="G81" s="19">
        <v>0</v>
      </c>
      <c r="H81" s="19"/>
      <c r="I81" s="19"/>
      <c r="J81" s="19">
        <v>0</v>
      </c>
      <c r="K81" s="19">
        <v>0</v>
      </c>
      <c r="L81" s="19"/>
      <c r="M81" s="19"/>
      <c r="N81" s="19">
        <v>0</v>
      </c>
      <c r="O81" s="15"/>
      <c r="P81" s="15"/>
    </row>
    <row r="82" spans="1:16" ht="19.5">
      <c r="A82" s="28" t="s">
        <v>98</v>
      </c>
      <c r="B82" s="94"/>
      <c r="C82" s="69" t="s">
        <v>66</v>
      </c>
      <c r="D82" s="70"/>
      <c r="E82" s="19"/>
      <c r="F82" s="19"/>
      <c r="G82" s="19">
        <v>0</v>
      </c>
      <c r="H82" s="19"/>
      <c r="I82" s="19"/>
      <c r="J82" s="19">
        <v>0</v>
      </c>
      <c r="K82" s="19">
        <v>0</v>
      </c>
      <c r="L82" s="19"/>
      <c r="M82" s="19"/>
      <c r="N82" s="19">
        <v>0</v>
      </c>
      <c r="O82" s="15"/>
      <c r="P82" s="15"/>
    </row>
    <row r="83" spans="1:16" ht="19.5">
      <c r="A83" s="28" t="s">
        <v>98</v>
      </c>
      <c r="B83" s="94"/>
      <c r="C83" s="69" t="s">
        <v>67</v>
      </c>
      <c r="D83" s="70"/>
      <c r="E83" s="19"/>
      <c r="F83" s="19"/>
      <c r="G83" s="19">
        <v>0</v>
      </c>
      <c r="H83" s="19"/>
      <c r="I83" s="19"/>
      <c r="J83" s="19">
        <v>0</v>
      </c>
      <c r="K83" s="19">
        <v>0</v>
      </c>
      <c r="L83" s="19"/>
      <c r="M83" s="19"/>
      <c r="N83" s="19">
        <v>0</v>
      </c>
      <c r="O83" s="15"/>
      <c r="P83" s="15"/>
    </row>
    <row r="84" spans="1:16" ht="19.5">
      <c r="A84" s="28" t="s">
        <v>98</v>
      </c>
      <c r="B84" s="95"/>
      <c r="C84" s="69" t="s">
        <v>68</v>
      </c>
      <c r="D84" s="70"/>
      <c r="E84" s="19">
        <v>0</v>
      </c>
      <c r="F84" s="19">
        <v>0</v>
      </c>
      <c r="G84" s="19">
        <v>0</v>
      </c>
      <c r="H84" s="19">
        <v>159</v>
      </c>
      <c r="I84" s="19">
        <v>0</v>
      </c>
      <c r="J84" s="19">
        <v>159</v>
      </c>
      <c r="K84" s="19">
        <v>159</v>
      </c>
      <c r="L84" s="19">
        <v>3507</v>
      </c>
      <c r="M84" s="19">
        <v>0</v>
      </c>
      <c r="N84" s="19">
        <v>3507</v>
      </c>
      <c r="O84" s="15">
        <v>22056.603773584906</v>
      </c>
      <c r="P84" s="15"/>
    </row>
    <row r="85" spans="1:16" ht="19.5">
      <c r="A85" s="28" t="s">
        <v>98</v>
      </c>
      <c r="B85" s="94" t="s">
        <v>69</v>
      </c>
      <c r="C85" s="93" t="s">
        <v>70</v>
      </c>
      <c r="D85" s="3" t="s">
        <v>71</v>
      </c>
      <c r="E85" s="19"/>
      <c r="F85" s="19"/>
      <c r="G85" s="19">
        <v>0</v>
      </c>
      <c r="H85" s="19">
        <v>7.6</v>
      </c>
      <c r="I85" s="19"/>
      <c r="J85" s="19">
        <v>7.6</v>
      </c>
      <c r="K85" s="19">
        <v>7.6</v>
      </c>
      <c r="L85" s="19">
        <v>1714</v>
      </c>
      <c r="M85" s="19"/>
      <c r="N85" s="19">
        <v>1714</v>
      </c>
      <c r="O85" s="15">
        <v>225526.31578947371</v>
      </c>
      <c r="P85" s="15"/>
    </row>
    <row r="86" spans="1:16" ht="19.5">
      <c r="A86" s="28" t="s">
        <v>98</v>
      </c>
      <c r="B86" s="94"/>
      <c r="C86" s="94"/>
      <c r="D86" s="3" t="s">
        <v>22</v>
      </c>
      <c r="E86" s="19"/>
      <c r="F86" s="19"/>
      <c r="G86" s="19">
        <v>0</v>
      </c>
      <c r="H86" s="19">
        <v>3.4</v>
      </c>
      <c r="I86" s="19"/>
      <c r="J86" s="19">
        <v>3.4</v>
      </c>
      <c r="K86" s="19">
        <v>3.4</v>
      </c>
      <c r="L86" s="19">
        <v>768</v>
      </c>
      <c r="M86" s="19"/>
      <c r="N86" s="19">
        <v>768</v>
      </c>
      <c r="O86" s="15">
        <v>225882.35294117648</v>
      </c>
      <c r="P86" s="15"/>
    </row>
    <row r="87" spans="1:16" ht="19.5">
      <c r="A87" s="28" t="s">
        <v>98</v>
      </c>
      <c r="B87" s="94"/>
      <c r="C87" s="94"/>
      <c r="D87" s="3" t="s">
        <v>23</v>
      </c>
      <c r="E87" s="19"/>
      <c r="F87" s="19"/>
      <c r="G87" s="19">
        <v>0</v>
      </c>
      <c r="H87" s="19">
        <v>0.8</v>
      </c>
      <c r="I87" s="19"/>
      <c r="J87" s="19">
        <v>0.8</v>
      </c>
      <c r="K87" s="19">
        <v>0.8</v>
      </c>
      <c r="L87" s="19">
        <v>177</v>
      </c>
      <c r="M87" s="19"/>
      <c r="N87" s="19">
        <v>177</v>
      </c>
      <c r="O87" s="15"/>
      <c r="P87" s="15"/>
    </row>
    <row r="88" spans="1:16" ht="19.5">
      <c r="A88" s="28" t="s">
        <v>98</v>
      </c>
      <c r="B88" s="94"/>
      <c r="C88" s="94"/>
      <c r="D88" s="3" t="s">
        <v>24</v>
      </c>
      <c r="E88" s="19"/>
      <c r="F88" s="19"/>
      <c r="G88" s="19">
        <v>0</v>
      </c>
      <c r="H88" s="19"/>
      <c r="I88" s="19"/>
      <c r="J88" s="19">
        <v>0</v>
      </c>
      <c r="K88" s="19">
        <v>0</v>
      </c>
      <c r="L88" s="19"/>
      <c r="M88" s="19"/>
      <c r="N88" s="19">
        <v>0</v>
      </c>
      <c r="O88" s="15"/>
      <c r="P88" s="15"/>
    </row>
    <row r="89" spans="1:16" ht="19.5">
      <c r="A89" s="28" t="s">
        <v>98</v>
      </c>
      <c r="B89" s="94"/>
      <c r="C89" s="94"/>
      <c r="D89" s="3" t="s">
        <v>25</v>
      </c>
      <c r="E89" s="19"/>
      <c r="F89" s="19"/>
      <c r="G89" s="19">
        <v>0</v>
      </c>
      <c r="H89" s="19"/>
      <c r="I89" s="19"/>
      <c r="J89" s="19">
        <v>0</v>
      </c>
      <c r="K89" s="19">
        <v>0</v>
      </c>
      <c r="L89" s="19"/>
      <c r="M89" s="19"/>
      <c r="N89" s="19">
        <v>0</v>
      </c>
      <c r="O89" s="15"/>
      <c r="P89" s="15"/>
    </row>
    <row r="90" spans="1:16" ht="19.5">
      <c r="A90" s="28" t="s">
        <v>98</v>
      </c>
      <c r="B90" s="94"/>
      <c r="C90" s="95"/>
      <c r="D90" s="15" t="s">
        <v>72</v>
      </c>
      <c r="E90" s="19">
        <v>0</v>
      </c>
      <c r="F90" s="19">
        <v>0</v>
      </c>
      <c r="G90" s="19">
        <v>0</v>
      </c>
      <c r="H90" s="19">
        <v>11.8</v>
      </c>
      <c r="I90" s="19">
        <v>0</v>
      </c>
      <c r="J90" s="19">
        <v>11.8</v>
      </c>
      <c r="K90" s="19">
        <v>11.8</v>
      </c>
      <c r="L90" s="19">
        <v>2659</v>
      </c>
      <c r="M90" s="19">
        <v>0</v>
      </c>
      <c r="N90" s="19">
        <v>2659</v>
      </c>
      <c r="O90" s="15">
        <v>225338.98305084746</v>
      </c>
      <c r="P90" s="15"/>
    </row>
    <row r="91" spans="1:16" ht="19.5">
      <c r="A91" s="28" t="s">
        <v>98</v>
      </c>
      <c r="B91" s="94"/>
      <c r="C91" s="93" t="s">
        <v>73</v>
      </c>
      <c r="D91" s="3" t="s">
        <v>21</v>
      </c>
      <c r="E91" s="19"/>
      <c r="F91" s="19"/>
      <c r="G91" s="19">
        <v>0</v>
      </c>
      <c r="H91" s="19"/>
      <c r="I91" s="19"/>
      <c r="J91" s="19">
        <v>0</v>
      </c>
      <c r="K91" s="19">
        <v>0</v>
      </c>
      <c r="L91" s="19"/>
      <c r="M91" s="19"/>
      <c r="N91" s="19">
        <v>0</v>
      </c>
      <c r="O91" s="15"/>
      <c r="P91" s="15"/>
    </row>
    <row r="92" spans="1:16" ht="19.5">
      <c r="A92" s="28" t="s">
        <v>98</v>
      </c>
      <c r="B92" s="94"/>
      <c r="C92" s="94"/>
      <c r="D92" s="3" t="s">
        <v>74</v>
      </c>
      <c r="E92" s="19"/>
      <c r="F92" s="19"/>
      <c r="G92" s="19">
        <v>0</v>
      </c>
      <c r="H92" s="19">
        <v>0.2</v>
      </c>
      <c r="I92" s="19"/>
      <c r="J92" s="19">
        <v>0.2</v>
      </c>
      <c r="K92" s="19">
        <v>0.2</v>
      </c>
      <c r="L92" s="19">
        <v>40</v>
      </c>
      <c r="M92" s="19"/>
      <c r="N92" s="19">
        <v>40</v>
      </c>
      <c r="O92" s="15">
        <v>200000</v>
      </c>
      <c r="P92" s="15"/>
    </row>
    <row r="93" spans="1:16" ht="19.5">
      <c r="A93" s="28" t="s">
        <v>98</v>
      </c>
      <c r="B93" s="94"/>
      <c r="C93" s="94"/>
      <c r="D93" s="3" t="s">
        <v>75</v>
      </c>
      <c r="E93" s="19"/>
      <c r="F93" s="19"/>
      <c r="G93" s="19">
        <v>0</v>
      </c>
      <c r="H93" s="19"/>
      <c r="I93" s="19"/>
      <c r="J93" s="19">
        <v>0</v>
      </c>
      <c r="K93" s="19">
        <v>0</v>
      </c>
      <c r="L93" s="19"/>
      <c r="M93" s="19"/>
      <c r="N93" s="19">
        <v>0</v>
      </c>
      <c r="O93" s="15"/>
      <c r="P93" s="15"/>
    </row>
    <row r="94" spans="1:16" ht="19.5">
      <c r="A94" s="28" t="s">
        <v>98</v>
      </c>
      <c r="B94" s="94"/>
      <c r="C94" s="95"/>
      <c r="D94" s="15" t="s">
        <v>76</v>
      </c>
      <c r="E94" s="19">
        <v>0</v>
      </c>
      <c r="F94" s="19">
        <v>0</v>
      </c>
      <c r="G94" s="19">
        <v>0</v>
      </c>
      <c r="H94" s="19">
        <v>0.2</v>
      </c>
      <c r="I94" s="19">
        <v>0</v>
      </c>
      <c r="J94" s="19">
        <v>0.2</v>
      </c>
      <c r="K94" s="19">
        <v>0.2</v>
      </c>
      <c r="L94" s="19">
        <v>40</v>
      </c>
      <c r="M94" s="19">
        <v>0</v>
      </c>
      <c r="N94" s="19">
        <v>40</v>
      </c>
      <c r="O94" s="15"/>
      <c r="P94" s="15"/>
    </row>
    <row r="95" spans="1:16" ht="19.5">
      <c r="A95" s="28" t="s">
        <v>98</v>
      </c>
      <c r="B95" s="95"/>
      <c r="C95" s="16" t="s">
        <v>77</v>
      </c>
      <c r="D95" s="16"/>
      <c r="E95" s="19">
        <v>0</v>
      </c>
      <c r="F95" s="19">
        <v>0</v>
      </c>
      <c r="G95" s="19">
        <v>0</v>
      </c>
      <c r="H95" s="19">
        <v>12</v>
      </c>
      <c r="I95" s="19">
        <v>0</v>
      </c>
      <c r="J95" s="19">
        <v>12</v>
      </c>
      <c r="K95" s="19">
        <v>12</v>
      </c>
      <c r="L95" s="19">
        <v>2699</v>
      </c>
      <c r="M95" s="19">
        <v>0</v>
      </c>
      <c r="N95" s="19">
        <v>2699</v>
      </c>
      <c r="O95" s="15">
        <v>224916.66666666666</v>
      </c>
      <c r="P95" s="15"/>
    </row>
    <row r="96" spans="1:16" ht="19.5">
      <c r="A96" s="28" t="s">
        <v>98</v>
      </c>
      <c r="B96" s="84" t="s">
        <v>78</v>
      </c>
      <c r="C96" s="3" t="s">
        <v>79</v>
      </c>
      <c r="D96" s="3"/>
      <c r="E96" s="19">
        <v>25</v>
      </c>
      <c r="F96" s="19"/>
      <c r="G96" s="19">
        <v>25</v>
      </c>
      <c r="H96" s="19">
        <v>75</v>
      </c>
      <c r="I96" s="19"/>
      <c r="J96" s="19">
        <v>75</v>
      </c>
      <c r="K96" s="19">
        <v>100</v>
      </c>
      <c r="L96" s="19">
        <v>0.375</v>
      </c>
      <c r="M96" s="19"/>
      <c r="N96" s="19">
        <v>0.375</v>
      </c>
      <c r="O96" s="5">
        <v>5</v>
      </c>
      <c r="P96" s="15"/>
    </row>
    <row r="97" spans="1:16" ht="19.5">
      <c r="A97" s="28" t="s">
        <v>98</v>
      </c>
      <c r="B97" s="85"/>
      <c r="C97" s="3" t="s">
        <v>80</v>
      </c>
      <c r="D97" s="3"/>
      <c r="E97" s="19">
        <v>64</v>
      </c>
      <c r="F97" s="19"/>
      <c r="G97" s="19">
        <v>64</v>
      </c>
      <c r="H97" s="19">
        <v>60</v>
      </c>
      <c r="I97" s="19"/>
      <c r="J97" s="19">
        <v>60</v>
      </c>
      <c r="K97" s="19">
        <v>124</v>
      </c>
      <c r="L97" s="19">
        <v>240</v>
      </c>
      <c r="M97" s="19"/>
      <c r="N97" s="19">
        <v>240</v>
      </c>
      <c r="O97" s="15">
        <v>4000</v>
      </c>
      <c r="P97" s="15"/>
    </row>
    <row r="98" spans="1:16" ht="19.5">
      <c r="A98" s="28" t="s">
        <v>98</v>
      </c>
      <c r="B98" s="85"/>
      <c r="C98" s="3" t="s">
        <v>81</v>
      </c>
      <c r="D98" s="3"/>
      <c r="E98" s="19"/>
      <c r="F98" s="19"/>
      <c r="G98" s="19">
        <v>0</v>
      </c>
      <c r="H98" s="19">
        <v>200</v>
      </c>
      <c r="I98" s="19"/>
      <c r="J98" s="19">
        <v>200</v>
      </c>
      <c r="K98" s="19">
        <v>200</v>
      </c>
      <c r="L98" s="19">
        <v>1951</v>
      </c>
      <c r="M98" s="19"/>
      <c r="N98" s="19">
        <v>1951</v>
      </c>
      <c r="O98" s="15"/>
      <c r="P98" s="15"/>
    </row>
    <row r="99" spans="1:16" ht="19.5">
      <c r="A99" s="28" t="s">
        <v>98</v>
      </c>
      <c r="B99" s="85"/>
      <c r="C99" s="3" t="s">
        <v>82</v>
      </c>
      <c r="D99" s="3"/>
      <c r="E99" s="19"/>
      <c r="F99" s="19"/>
      <c r="G99" s="19">
        <v>0</v>
      </c>
      <c r="H99" s="19">
        <v>415</v>
      </c>
      <c r="I99" s="19"/>
      <c r="J99" s="19">
        <v>415</v>
      </c>
      <c r="K99" s="19">
        <v>415</v>
      </c>
      <c r="L99" s="19">
        <v>10279</v>
      </c>
      <c r="M99" s="19"/>
      <c r="N99" s="19">
        <v>10279</v>
      </c>
      <c r="O99" s="15">
        <v>24768.674698795181</v>
      </c>
      <c r="P99" s="15"/>
    </row>
    <row r="100" spans="1:16" ht="19.5">
      <c r="A100" s="28" t="s">
        <v>98</v>
      </c>
      <c r="B100" s="85"/>
      <c r="C100" s="3" t="s">
        <v>83</v>
      </c>
      <c r="D100" s="3"/>
      <c r="E100" s="19"/>
      <c r="F100" s="19"/>
      <c r="G100" s="19">
        <v>0</v>
      </c>
      <c r="H100" s="19"/>
      <c r="I100" s="19"/>
      <c r="J100" s="19">
        <v>0</v>
      </c>
      <c r="K100" s="19">
        <v>0</v>
      </c>
      <c r="L100" s="19"/>
      <c r="M100" s="19"/>
      <c r="N100" s="19">
        <v>0</v>
      </c>
      <c r="O100" s="15"/>
      <c r="P100" s="15"/>
    </row>
    <row r="101" spans="1:16" ht="19.5">
      <c r="A101" s="28" t="s">
        <v>98</v>
      </c>
      <c r="B101" s="86"/>
      <c r="C101" s="69" t="s">
        <v>84</v>
      </c>
      <c r="D101" s="70"/>
      <c r="E101" s="19">
        <v>89</v>
      </c>
      <c r="F101" s="19">
        <v>0</v>
      </c>
      <c r="G101" s="19">
        <v>89</v>
      </c>
      <c r="H101" s="19">
        <v>750</v>
      </c>
      <c r="I101" s="19">
        <v>0</v>
      </c>
      <c r="J101" s="19">
        <v>750</v>
      </c>
      <c r="K101" s="19">
        <v>839</v>
      </c>
      <c r="L101" s="19">
        <v>12470.375</v>
      </c>
      <c r="M101" s="19">
        <v>0</v>
      </c>
      <c r="N101" s="19">
        <v>12470.375</v>
      </c>
      <c r="O101" s="15">
        <v>16627.166666666668</v>
      </c>
      <c r="P101" s="15"/>
    </row>
    <row r="102" spans="1:16" ht="19.5">
      <c r="A102" s="28" t="s">
        <v>98</v>
      </c>
      <c r="B102" s="87" t="s">
        <v>90</v>
      </c>
      <c r="C102" s="88"/>
      <c r="D102" s="89"/>
      <c r="E102" s="19">
        <v>641.6</v>
      </c>
      <c r="F102" s="19">
        <v>0</v>
      </c>
      <c r="G102" s="19">
        <v>641.6</v>
      </c>
      <c r="H102" s="19">
        <v>2212</v>
      </c>
      <c r="I102" s="19">
        <v>0</v>
      </c>
      <c r="J102" s="19">
        <v>2212</v>
      </c>
      <c r="K102" s="19">
        <v>2853.6</v>
      </c>
      <c r="L102" s="19">
        <v>22543.375</v>
      </c>
      <c r="M102" s="19">
        <v>0</v>
      </c>
      <c r="N102" s="19">
        <v>22543.375</v>
      </c>
      <c r="O102" s="15"/>
      <c r="P102" s="15"/>
    </row>
    <row r="103" spans="1:16" ht="19.5">
      <c r="A103" s="28" t="s">
        <v>2</v>
      </c>
      <c r="B103" s="98" t="s">
        <v>26</v>
      </c>
      <c r="C103" s="99"/>
      <c r="D103" s="100"/>
      <c r="E103" s="96" t="s">
        <v>27</v>
      </c>
      <c r="F103" s="96"/>
      <c r="G103" s="96"/>
      <c r="H103" s="96" t="s">
        <v>28</v>
      </c>
      <c r="I103" s="96"/>
      <c r="J103" s="96"/>
      <c r="K103" s="96" t="s">
        <v>29</v>
      </c>
      <c r="L103" s="96" t="s">
        <v>30</v>
      </c>
      <c r="M103" s="96"/>
      <c r="N103" s="96"/>
      <c r="O103" s="96" t="s">
        <v>31</v>
      </c>
      <c r="P103" s="96"/>
    </row>
    <row r="104" spans="1:16" ht="19.5">
      <c r="A104" s="28" t="s">
        <v>2</v>
      </c>
      <c r="B104" s="101"/>
      <c r="C104" s="102"/>
      <c r="D104" s="103"/>
      <c r="E104" s="74" t="s">
        <v>32</v>
      </c>
      <c r="F104" s="74" t="s">
        <v>33</v>
      </c>
      <c r="G104" s="74" t="s">
        <v>0</v>
      </c>
      <c r="H104" s="74" t="s">
        <v>32</v>
      </c>
      <c r="I104" s="74" t="s">
        <v>33</v>
      </c>
      <c r="J104" s="74" t="s">
        <v>0</v>
      </c>
      <c r="K104" s="96"/>
      <c r="L104" s="74" t="s">
        <v>32</v>
      </c>
      <c r="M104" s="74" t="s">
        <v>33</v>
      </c>
      <c r="N104" s="74" t="s">
        <v>0</v>
      </c>
      <c r="O104" s="74" t="s">
        <v>32</v>
      </c>
      <c r="P104" s="74" t="s">
        <v>33</v>
      </c>
    </row>
    <row r="105" spans="1:16" ht="19.5">
      <c r="A105" s="28" t="s">
        <v>2</v>
      </c>
      <c r="B105" s="97" t="s">
        <v>34</v>
      </c>
      <c r="C105" s="72" t="s">
        <v>35</v>
      </c>
      <c r="D105" s="73"/>
      <c r="E105" s="19"/>
      <c r="F105" s="19"/>
      <c r="G105" s="19">
        <v>0</v>
      </c>
      <c r="H105" s="19">
        <v>11</v>
      </c>
      <c r="I105" s="19"/>
      <c r="J105" s="19">
        <v>11</v>
      </c>
      <c r="K105" s="19">
        <v>11</v>
      </c>
      <c r="L105" s="19">
        <v>3</v>
      </c>
      <c r="M105" s="19"/>
      <c r="N105" s="19">
        <v>3</v>
      </c>
      <c r="O105" s="74">
        <v>272.72727272727269</v>
      </c>
      <c r="P105" s="5"/>
    </row>
    <row r="106" spans="1:16" ht="19.5">
      <c r="A106" s="28" t="s">
        <v>2</v>
      </c>
      <c r="B106" s="97"/>
      <c r="C106" s="72" t="s">
        <v>36</v>
      </c>
      <c r="D106" s="73"/>
      <c r="E106" s="19"/>
      <c r="F106" s="19"/>
      <c r="G106" s="19">
        <v>0</v>
      </c>
      <c r="H106" s="19"/>
      <c r="I106" s="19"/>
      <c r="J106" s="19">
        <v>0</v>
      </c>
      <c r="K106" s="19">
        <v>0</v>
      </c>
      <c r="L106" s="19"/>
      <c r="M106" s="19"/>
      <c r="N106" s="19">
        <v>0</v>
      </c>
      <c r="O106" s="74"/>
      <c r="P106" s="5"/>
    </row>
    <row r="107" spans="1:16" ht="19.5">
      <c r="A107" s="28" t="s">
        <v>2</v>
      </c>
      <c r="B107" s="97"/>
      <c r="C107" s="72" t="s">
        <v>37</v>
      </c>
      <c r="D107" s="73"/>
      <c r="E107" s="19">
        <v>22</v>
      </c>
      <c r="F107" s="19"/>
      <c r="G107" s="19">
        <v>22</v>
      </c>
      <c r="H107" s="19">
        <v>83</v>
      </c>
      <c r="I107" s="19"/>
      <c r="J107" s="19">
        <v>83</v>
      </c>
      <c r="K107" s="19">
        <v>105</v>
      </c>
      <c r="L107" s="19">
        <v>510</v>
      </c>
      <c r="M107" s="19"/>
      <c r="N107" s="19">
        <v>510</v>
      </c>
      <c r="O107" s="74">
        <v>6144.5783132530123</v>
      </c>
      <c r="P107" s="5"/>
    </row>
    <row r="108" spans="1:16" ht="19.5">
      <c r="A108" s="28" t="s">
        <v>2</v>
      </c>
      <c r="B108" s="97"/>
      <c r="C108" s="72" t="s">
        <v>38</v>
      </c>
      <c r="D108" s="73"/>
      <c r="E108" s="19">
        <v>22</v>
      </c>
      <c r="F108" s="19">
        <v>0</v>
      </c>
      <c r="G108" s="19">
        <v>22</v>
      </c>
      <c r="H108" s="19">
        <v>94</v>
      </c>
      <c r="I108" s="19">
        <v>0</v>
      </c>
      <c r="J108" s="19">
        <v>94</v>
      </c>
      <c r="K108" s="19">
        <v>116</v>
      </c>
      <c r="L108" s="19">
        <v>513</v>
      </c>
      <c r="M108" s="19">
        <v>0</v>
      </c>
      <c r="N108" s="19">
        <v>513</v>
      </c>
      <c r="O108" s="74">
        <v>5457.4468085106382</v>
      </c>
      <c r="P108" s="5"/>
    </row>
    <row r="109" spans="1:16" ht="19.5">
      <c r="A109" s="28" t="s">
        <v>2</v>
      </c>
      <c r="B109" s="84" t="s">
        <v>39</v>
      </c>
      <c r="C109" s="69" t="s">
        <v>40</v>
      </c>
      <c r="D109" s="70"/>
      <c r="E109" s="19"/>
      <c r="F109" s="19"/>
      <c r="G109" s="19">
        <v>0</v>
      </c>
      <c r="H109" s="19"/>
      <c r="I109" s="19"/>
      <c r="J109" s="19">
        <v>0</v>
      </c>
      <c r="K109" s="19">
        <v>0</v>
      </c>
      <c r="L109" s="19"/>
      <c r="M109" s="19"/>
      <c r="N109" s="19">
        <v>0</v>
      </c>
      <c r="O109" s="74"/>
      <c r="P109" s="5"/>
    </row>
    <row r="110" spans="1:16" ht="19.5">
      <c r="A110" s="28" t="s">
        <v>2</v>
      </c>
      <c r="B110" s="85" t="s">
        <v>39</v>
      </c>
      <c r="C110" s="72" t="s">
        <v>41</v>
      </c>
      <c r="D110" s="73"/>
      <c r="E110" s="19"/>
      <c r="F110" s="19"/>
      <c r="G110" s="19">
        <v>0</v>
      </c>
      <c r="H110" s="19"/>
      <c r="I110" s="19"/>
      <c r="J110" s="19">
        <v>0</v>
      </c>
      <c r="K110" s="19">
        <v>0</v>
      </c>
      <c r="L110" s="19"/>
      <c r="M110" s="19"/>
      <c r="N110" s="19">
        <v>0</v>
      </c>
      <c r="O110" s="74"/>
      <c r="P110" s="5"/>
    </row>
    <row r="111" spans="1:16" ht="19.5">
      <c r="A111" s="28" t="s">
        <v>2</v>
      </c>
      <c r="B111" s="85"/>
      <c r="C111" s="72" t="s">
        <v>42</v>
      </c>
      <c r="D111" s="73"/>
      <c r="E111" s="19"/>
      <c r="F111" s="19"/>
      <c r="G111" s="19">
        <v>0</v>
      </c>
      <c r="H111" s="19">
        <v>20</v>
      </c>
      <c r="I111" s="19"/>
      <c r="J111" s="19">
        <v>20</v>
      </c>
      <c r="K111" s="19">
        <v>20</v>
      </c>
      <c r="L111" s="19">
        <v>12</v>
      </c>
      <c r="M111" s="19"/>
      <c r="N111" s="19">
        <v>12</v>
      </c>
      <c r="O111" s="74">
        <v>600</v>
      </c>
      <c r="P111" s="5"/>
    </row>
    <row r="112" spans="1:16" ht="19.5">
      <c r="A112" s="28" t="s">
        <v>2</v>
      </c>
      <c r="B112" s="85"/>
      <c r="C112" s="72" t="s">
        <v>43</v>
      </c>
      <c r="D112" s="73"/>
      <c r="E112" s="19"/>
      <c r="F112" s="19"/>
      <c r="G112" s="19">
        <v>0</v>
      </c>
      <c r="H112" s="19"/>
      <c r="I112" s="19"/>
      <c r="J112" s="19">
        <v>0</v>
      </c>
      <c r="K112" s="19">
        <v>0</v>
      </c>
      <c r="L112" s="19">
        <v>0</v>
      </c>
      <c r="M112" s="19"/>
      <c r="N112" s="19">
        <v>0</v>
      </c>
      <c r="O112" s="74"/>
      <c r="P112" s="5"/>
    </row>
    <row r="113" spans="1:16" ht="19.5">
      <c r="A113" s="28" t="s">
        <v>2</v>
      </c>
      <c r="B113" s="85"/>
      <c r="C113" s="72" t="s">
        <v>44</v>
      </c>
      <c r="D113" s="73"/>
      <c r="E113" s="19">
        <v>0</v>
      </c>
      <c r="F113" s="19"/>
      <c r="G113" s="19">
        <v>0</v>
      </c>
      <c r="H113" s="19">
        <v>36</v>
      </c>
      <c r="I113" s="19"/>
      <c r="J113" s="19">
        <v>36</v>
      </c>
      <c r="K113" s="19">
        <v>36</v>
      </c>
      <c r="L113" s="19">
        <v>30</v>
      </c>
      <c r="M113" s="19"/>
      <c r="N113" s="19">
        <v>30</v>
      </c>
      <c r="O113" s="74">
        <v>833.33333333333337</v>
      </c>
      <c r="P113" s="5"/>
    </row>
    <row r="114" spans="1:16" ht="19.5">
      <c r="A114" s="28" t="s">
        <v>2</v>
      </c>
      <c r="B114" s="85"/>
      <c r="C114" s="72" t="s">
        <v>45</v>
      </c>
      <c r="D114" s="73"/>
      <c r="E114" s="19"/>
      <c r="F114" s="19"/>
      <c r="G114" s="19">
        <v>0</v>
      </c>
      <c r="H114" s="19"/>
      <c r="I114" s="19"/>
      <c r="J114" s="19">
        <v>0</v>
      </c>
      <c r="K114" s="19">
        <v>0</v>
      </c>
      <c r="L114" s="19"/>
      <c r="M114" s="19"/>
      <c r="N114" s="19">
        <v>0</v>
      </c>
      <c r="O114" s="74"/>
      <c r="P114" s="5"/>
    </row>
    <row r="115" spans="1:16" ht="19.5">
      <c r="A115" s="28" t="s">
        <v>2</v>
      </c>
      <c r="B115" s="85"/>
      <c r="C115" s="72" t="s">
        <v>46</v>
      </c>
      <c r="D115" s="73"/>
      <c r="E115" s="19"/>
      <c r="F115" s="19"/>
      <c r="G115" s="19">
        <v>0</v>
      </c>
      <c r="H115" s="19">
        <v>25.5</v>
      </c>
      <c r="I115" s="19"/>
      <c r="J115" s="19">
        <v>25.5</v>
      </c>
      <c r="K115" s="19">
        <v>25.5</v>
      </c>
      <c r="L115" s="19">
        <v>15</v>
      </c>
      <c r="M115" s="19"/>
      <c r="N115" s="19">
        <v>15</v>
      </c>
      <c r="O115" s="74">
        <v>588.23529411764707</v>
      </c>
      <c r="P115" s="5"/>
    </row>
    <row r="116" spans="1:16" ht="19.5">
      <c r="A116" s="28" t="s">
        <v>2</v>
      </c>
      <c r="B116" s="85"/>
      <c r="C116" s="72" t="s">
        <v>47</v>
      </c>
      <c r="D116" s="73"/>
      <c r="E116" s="19"/>
      <c r="F116" s="19"/>
      <c r="G116" s="19">
        <v>0</v>
      </c>
      <c r="H116" s="19"/>
      <c r="I116" s="19"/>
      <c r="J116" s="19">
        <v>0</v>
      </c>
      <c r="K116" s="19">
        <v>0</v>
      </c>
      <c r="L116" s="19"/>
      <c r="M116" s="19"/>
      <c r="N116" s="19">
        <v>0</v>
      </c>
      <c r="O116" s="74"/>
      <c r="P116" s="5"/>
    </row>
    <row r="117" spans="1:16" ht="19.5">
      <c r="A117" s="28" t="s">
        <v>2</v>
      </c>
      <c r="B117" s="86"/>
      <c r="C117" s="69" t="s">
        <v>48</v>
      </c>
      <c r="D117" s="69"/>
      <c r="E117" s="19">
        <v>0</v>
      </c>
      <c r="F117" s="19">
        <v>0</v>
      </c>
      <c r="G117" s="19">
        <v>0</v>
      </c>
      <c r="H117" s="19">
        <v>81.5</v>
      </c>
      <c r="I117" s="19">
        <v>0</v>
      </c>
      <c r="J117" s="19">
        <v>81.5</v>
      </c>
      <c r="K117" s="19">
        <v>81.5</v>
      </c>
      <c r="L117" s="19">
        <v>57</v>
      </c>
      <c r="M117" s="19">
        <v>0</v>
      </c>
      <c r="N117" s="19">
        <v>57</v>
      </c>
      <c r="O117" s="74">
        <v>699.38650306748457</v>
      </c>
      <c r="P117" s="5"/>
    </row>
    <row r="118" spans="1:16" ht="19.5">
      <c r="A118" s="28" t="s">
        <v>2</v>
      </c>
      <c r="B118" s="84" t="s">
        <v>49</v>
      </c>
      <c r="C118" s="69" t="s">
        <v>50</v>
      </c>
      <c r="D118" s="70"/>
      <c r="E118" s="19"/>
      <c r="F118" s="19">
        <v>0</v>
      </c>
      <c r="G118" s="19">
        <v>0</v>
      </c>
      <c r="H118" s="19">
        <v>270</v>
      </c>
      <c r="I118" s="19">
        <v>0</v>
      </c>
      <c r="J118" s="19">
        <v>270</v>
      </c>
      <c r="K118" s="19">
        <v>270</v>
      </c>
      <c r="L118" s="19">
        <v>1200</v>
      </c>
      <c r="M118" s="19"/>
      <c r="N118" s="19">
        <v>1200</v>
      </c>
      <c r="O118" s="74">
        <v>4444.4444444444443</v>
      </c>
      <c r="P118" s="5"/>
    </row>
    <row r="119" spans="1:16" ht="19.5">
      <c r="A119" s="28" t="s">
        <v>2</v>
      </c>
      <c r="B119" s="85" t="s">
        <v>49</v>
      </c>
      <c r="C119" s="69" t="s">
        <v>51</v>
      </c>
      <c r="D119" s="70"/>
      <c r="E119" s="19"/>
      <c r="F119" s="19"/>
      <c r="G119" s="19">
        <v>0</v>
      </c>
      <c r="H119" s="19"/>
      <c r="I119" s="19"/>
      <c r="J119" s="19">
        <v>0</v>
      </c>
      <c r="K119" s="19">
        <v>0</v>
      </c>
      <c r="L119" s="19"/>
      <c r="M119" s="19"/>
      <c r="N119" s="19">
        <v>0</v>
      </c>
      <c r="O119" s="74"/>
      <c r="P119" s="5"/>
    </row>
    <row r="120" spans="1:16" ht="19.5">
      <c r="A120" s="28" t="s">
        <v>2</v>
      </c>
      <c r="B120" s="86"/>
      <c r="C120" s="14" t="s">
        <v>52</v>
      </c>
      <c r="D120" s="70"/>
      <c r="E120" s="19">
        <v>0</v>
      </c>
      <c r="F120" s="19">
        <v>0</v>
      </c>
      <c r="G120" s="19">
        <v>0</v>
      </c>
      <c r="H120" s="19">
        <v>270</v>
      </c>
      <c r="I120" s="19">
        <v>0</v>
      </c>
      <c r="J120" s="19">
        <v>270</v>
      </c>
      <c r="K120" s="19">
        <v>270</v>
      </c>
      <c r="L120" s="19">
        <v>1200</v>
      </c>
      <c r="M120" s="19">
        <v>0</v>
      </c>
      <c r="N120" s="19">
        <v>1200</v>
      </c>
      <c r="O120" s="74">
        <v>4444.4444444444443</v>
      </c>
      <c r="P120" s="5"/>
    </row>
    <row r="121" spans="1:16" ht="19.5">
      <c r="A121" s="28" t="s">
        <v>2</v>
      </c>
      <c r="B121" s="84" t="s">
        <v>53</v>
      </c>
      <c r="C121" s="69" t="s">
        <v>54</v>
      </c>
      <c r="D121" s="70"/>
      <c r="E121" s="19">
        <v>305</v>
      </c>
      <c r="F121" s="19"/>
      <c r="G121" s="19">
        <v>305</v>
      </c>
      <c r="H121" s="19">
        <v>1677</v>
      </c>
      <c r="I121" s="19"/>
      <c r="J121" s="19">
        <v>1677</v>
      </c>
      <c r="K121" s="19">
        <v>1982</v>
      </c>
      <c r="L121" s="19">
        <v>1682</v>
      </c>
      <c r="M121" s="19"/>
      <c r="N121" s="19">
        <v>1682</v>
      </c>
      <c r="O121" s="74">
        <v>1002.9815146094217</v>
      </c>
      <c r="P121" s="5"/>
    </row>
    <row r="122" spans="1:16" ht="19.5">
      <c r="A122" s="28" t="s">
        <v>2</v>
      </c>
      <c r="B122" s="85"/>
      <c r="C122" s="69" t="s">
        <v>55</v>
      </c>
      <c r="D122" s="70"/>
      <c r="E122" s="19">
        <v>7</v>
      </c>
      <c r="F122" s="19"/>
      <c r="G122" s="19">
        <v>7</v>
      </c>
      <c r="H122" s="19">
        <v>313</v>
      </c>
      <c r="I122" s="19"/>
      <c r="J122" s="19">
        <v>313</v>
      </c>
      <c r="K122" s="19">
        <v>320</v>
      </c>
      <c r="L122" s="19">
        <v>215</v>
      </c>
      <c r="M122" s="19"/>
      <c r="N122" s="19">
        <v>215</v>
      </c>
      <c r="O122" s="74">
        <v>686.90095846645374</v>
      </c>
      <c r="P122" s="5"/>
    </row>
    <row r="123" spans="1:16" ht="19.5">
      <c r="A123" s="28" t="s">
        <v>2</v>
      </c>
      <c r="B123" s="85"/>
      <c r="C123" s="69" t="s">
        <v>56</v>
      </c>
      <c r="D123" s="70"/>
      <c r="E123" s="19">
        <v>8</v>
      </c>
      <c r="F123" s="19"/>
      <c r="G123" s="19">
        <v>8</v>
      </c>
      <c r="H123" s="19">
        <v>115</v>
      </c>
      <c r="I123" s="19"/>
      <c r="J123" s="19">
        <v>115</v>
      </c>
      <c r="K123" s="19">
        <v>123</v>
      </c>
      <c r="L123" s="19">
        <v>147</v>
      </c>
      <c r="M123" s="19"/>
      <c r="N123" s="19">
        <v>147</v>
      </c>
      <c r="O123" s="74">
        <v>1278.2608695652173</v>
      </c>
      <c r="P123" s="5"/>
    </row>
    <row r="124" spans="1:16" ht="19.5">
      <c r="A124" s="28" t="s">
        <v>2</v>
      </c>
      <c r="B124" s="85"/>
      <c r="C124" s="69" t="s">
        <v>57</v>
      </c>
      <c r="D124" s="70"/>
      <c r="E124" s="19"/>
      <c r="F124" s="19"/>
      <c r="G124" s="19">
        <v>0</v>
      </c>
      <c r="H124" s="19"/>
      <c r="I124" s="19"/>
      <c r="J124" s="19">
        <v>0</v>
      </c>
      <c r="K124" s="19">
        <v>0</v>
      </c>
      <c r="L124" s="19"/>
      <c r="M124" s="19"/>
      <c r="N124" s="19">
        <v>0</v>
      </c>
      <c r="O124" s="74"/>
      <c r="P124" s="5"/>
    </row>
    <row r="125" spans="1:16" ht="19.5">
      <c r="A125" s="28" t="s">
        <v>2</v>
      </c>
      <c r="B125" s="86"/>
      <c r="C125" s="69" t="s">
        <v>58</v>
      </c>
      <c r="D125" s="70"/>
      <c r="E125" s="19">
        <v>320</v>
      </c>
      <c r="F125" s="19">
        <v>0</v>
      </c>
      <c r="G125" s="19">
        <v>320</v>
      </c>
      <c r="H125" s="19">
        <v>2105</v>
      </c>
      <c r="I125" s="19">
        <v>0</v>
      </c>
      <c r="J125" s="19">
        <v>2105</v>
      </c>
      <c r="K125" s="19">
        <v>2425</v>
      </c>
      <c r="L125" s="19">
        <v>2044</v>
      </c>
      <c r="M125" s="19">
        <v>0</v>
      </c>
      <c r="N125" s="19">
        <v>2044</v>
      </c>
      <c r="O125" s="74">
        <v>971.02137767220893</v>
      </c>
      <c r="P125" s="5"/>
    </row>
    <row r="126" spans="1:16" ht="19.5">
      <c r="A126" s="28" t="s">
        <v>2</v>
      </c>
      <c r="B126" s="84" t="s">
        <v>89</v>
      </c>
      <c r="C126" s="69" t="s">
        <v>59</v>
      </c>
      <c r="D126" s="70"/>
      <c r="E126" s="19"/>
      <c r="F126" s="19"/>
      <c r="G126" s="19">
        <v>0</v>
      </c>
      <c r="H126" s="19"/>
      <c r="I126" s="19"/>
      <c r="J126" s="19">
        <v>0</v>
      </c>
      <c r="K126" s="19">
        <v>0</v>
      </c>
      <c r="L126" s="19"/>
      <c r="M126" s="19"/>
      <c r="N126" s="19">
        <v>0</v>
      </c>
      <c r="O126" s="74"/>
      <c r="P126" s="5"/>
    </row>
    <row r="127" spans="1:16" ht="19.5">
      <c r="A127" s="28" t="s">
        <v>2</v>
      </c>
      <c r="B127" s="85"/>
      <c r="C127" s="69" t="s">
        <v>60</v>
      </c>
      <c r="D127" s="70"/>
      <c r="E127" s="19"/>
      <c r="F127" s="19"/>
      <c r="G127" s="19">
        <v>0</v>
      </c>
      <c r="H127" s="19"/>
      <c r="I127" s="19"/>
      <c r="J127" s="19">
        <v>0</v>
      </c>
      <c r="K127" s="19">
        <v>0</v>
      </c>
      <c r="L127" s="19"/>
      <c r="M127" s="19"/>
      <c r="N127" s="19">
        <v>0</v>
      </c>
      <c r="O127" s="74"/>
      <c r="P127" s="5"/>
    </row>
    <row r="128" spans="1:16" ht="19.5">
      <c r="A128" s="28" t="s">
        <v>2</v>
      </c>
      <c r="B128" s="86"/>
      <c r="C128" s="69" t="s">
        <v>61</v>
      </c>
      <c r="D128" s="70"/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74"/>
      <c r="P128" s="5"/>
    </row>
    <row r="129" spans="1:16" ht="19.5">
      <c r="A129" s="28" t="s">
        <v>2</v>
      </c>
      <c r="B129" s="93" t="s">
        <v>62</v>
      </c>
      <c r="C129" s="69" t="s">
        <v>63</v>
      </c>
      <c r="D129" s="70"/>
      <c r="E129" s="19"/>
      <c r="F129" s="19"/>
      <c r="G129" s="19">
        <v>0</v>
      </c>
      <c r="H129" s="19"/>
      <c r="I129" s="19"/>
      <c r="J129" s="19">
        <v>0</v>
      </c>
      <c r="K129" s="19">
        <v>0</v>
      </c>
      <c r="L129" s="19"/>
      <c r="M129" s="19"/>
      <c r="N129" s="19">
        <v>0</v>
      </c>
      <c r="O129" s="74"/>
      <c r="P129" s="5"/>
    </row>
    <row r="130" spans="1:16" ht="19.5">
      <c r="A130" s="28" t="s">
        <v>2</v>
      </c>
      <c r="B130" s="94"/>
      <c r="C130" s="69" t="s">
        <v>64</v>
      </c>
      <c r="D130" s="70"/>
      <c r="E130" s="19">
        <v>58</v>
      </c>
      <c r="F130" s="19"/>
      <c r="G130" s="19">
        <v>58</v>
      </c>
      <c r="H130" s="19">
        <v>1631</v>
      </c>
      <c r="I130" s="19"/>
      <c r="J130" s="19">
        <v>1631</v>
      </c>
      <c r="K130" s="19">
        <v>1689</v>
      </c>
      <c r="L130" s="19">
        <v>15400</v>
      </c>
      <c r="M130" s="19"/>
      <c r="N130" s="19">
        <v>15400</v>
      </c>
      <c r="O130" s="74">
        <v>9442.0600858369107</v>
      </c>
      <c r="P130" s="5"/>
    </row>
    <row r="131" spans="1:16" ht="19.5">
      <c r="A131" s="28" t="s">
        <v>2</v>
      </c>
      <c r="B131" s="94"/>
      <c r="C131" s="69" t="s">
        <v>65</v>
      </c>
      <c r="D131" s="70"/>
      <c r="E131" s="19"/>
      <c r="F131" s="19"/>
      <c r="G131" s="19">
        <v>0</v>
      </c>
      <c r="H131" s="19"/>
      <c r="I131" s="19"/>
      <c r="J131" s="19">
        <v>0</v>
      </c>
      <c r="K131" s="19">
        <v>0</v>
      </c>
      <c r="L131" s="19"/>
      <c r="M131" s="19"/>
      <c r="N131" s="19">
        <v>0</v>
      </c>
      <c r="O131" s="74"/>
      <c r="P131" s="5"/>
    </row>
    <row r="132" spans="1:16" ht="19.5">
      <c r="A132" s="28" t="s">
        <v>2</v>
      </c>
      <c r="B132" s="94"/>
      <c r="C132" s="69" t="s">
        <v>66</v>
      </c>
      <c r="D132" s="70"/>
      <c r="E132" s="19"/>
      <c r="F132" s="19"/>
      <c r="G132" s="19">
        <v>0</v>
      </c>
      <c r="H132" s="19"/>
      <c r="I132" s="19"/>
      <c r="J132" s="19">
        <v>0</v>
      </c>
      <c r="K132" s="19">
        <v>0</v>
      </c>
      <c r="L132" s="19"/>
      <c r="M132" s="19"/>
      <c r="N132" s="19">
        <v>0</v>
      </c>
      <c r="O132" s="74"/>
      <c r="P132" s="5"/>
    </row>
    <row r="133" spans="1:16" ht="19.5">
      <c r="A133" s="28" t="s">
        <v>2</v>
      </c>
      <c r="B133" s="94"/>
      <c r="C133" s="69" t="s">
        <v>67</v>
      </c>
      <c r="D133" s="70"/>
      <c r="E133" s="19"/>
      <c r="F133" s="19"/>
      <c r="G133" s="19">
        <v>0</v>
      </c>
      <c r="H133" s="19">
        <v>39</v>
      </c>
      <c r="I133" s="19"/>
      <c r="J133" s="19">
        <v>39</v>
      </c>
      <c r="K133" s="19">
        <v>39</v>
      </c>
      <c r="L133" s="19">
        <v>11</v>
      </c>
      <c r="M133" s="19"/>
      <c r="N133" s="19">
        <v>11</v>
      </c>
      <c r="O133" s="74">
        <v>282.05128205128204</v>
      </c>
      <c r="P133" s="5"/>
    </row>
    <row r="134" spans="1:16" ht="19.5">
      <c r="A134" s="28" t="s">
        <v>2</v>
      </c>
      <c r="B134" s="95"/>
      <c r="C134" s="69" t="s">
        <v>68</v>
      </c>
      <c r="D134" s="70"/>
      <c r="E134" s="19">
        <v>58</v>
      </c>
      <c r="F134" s="19">
        <v>0</v>
      </c>
      <c r="G134" s="19">
        <v>58</v>
      </c>
      <c r="H134" s="19">
        <v>1670</v>
      </c>
      <c r="I134" s="19">
        <v>0</v>
      </c>
      <c r="J134" s="19">
        <v>1670</v>
      </c>
      <c r="K134" s="19">
        <v>1728</v>
      </c>
      <c r="L134" s="19">
        <v>15411</v>
      </c>
      <c r="M134" s="19">
        <v>0</v>
      </c>
      <c r="N134" s="19">
        <v>15411</v>
      </c>
      <c r="O134" s="74">
        <v>9228.1437125748507</v>
      </c>
      <c r="P134" s="5"/>
    </row>
    <row r="135" spans="1:16" ht="19.5">
      <c r="A135" s="28" t="s">
        <v>2</v>
      </c>
      <c r="B135" s="94" t="s">
        <v>69</v>
      </c>
      <c r="C135" s="93" t="s">
        <v>70</v>
      </c>
      <c r="D135" s="3" t="s">
        <v>71</v>
      </c>
      <c r="E135" s="19"/>
      <c r="F135" s="19"/>
      <c r="G135" s="19">
        <v>0</v>
      </c>
      <c r="H135" s="19">
        <v>0.1</v>
      </c>
      <c r="I135" s="19"/>
      <c r="J135" s="19">
        <v>0.1</v>
      </c>
      <c r="K135" s="19">
        <v>0.1</v>
      </c>
      <c r="L135" s="19">
        <v>20</v>
      </c>
      <c r="M135" s="19"/>
      <c r="N135" s="19">
        <v>20</v>
      </c>
      <c r="O135" s="74">
        <v>200</v>
      </c>
      <c r="P135" s="5"/>
    </row>
    <row r="136" spans="1:16" ht="19.5">
      <c r="A136" s="28" t="s">
        <v>2</v>
      </c>
      <c r="B136" s="94"/>
      <c r="C136" s="94"/>
      <c r="D136" s="3" t="s">
        <v>22</v>
      </c>
      <c r="E136" s="19"/>
      <c r="F136" s="19"/>
      <c r="G136" s="19">
        <v>0</v>
      </c>
      <c r="H136" s="19"/>
      <c r="I136" s="19"/>
      <c r="J136" s="19">
        <v>0</v>
      </c>
      <c r="K136" s="19">
        <v>0</v>
      </c>
      <c r="L136" s="19"/>
      <c r="M136" s="19"/>
      <c r="N136" s="19">
        <v>0</v>
      </c>
      <c r="O136" s="74"/>
      <c r="P136" s="5"/>
    </row>
    <row r="137" spans="1:16" ht="19.5">
      <c r="A137" s="28" t="s">
        <v>2</v>
      </c>
      <c r="B137" s="94"/>
      <c r="C137" s="94"/>
      <c r="D137" s="3" t="s">
        <v>23</v>
      </c>
      <c r="E137" s="19"/>
      <c r="F137" s="19"/>
      <c r="G137" s="19">
        <v>0</v>
      </c>
      <c r="H137" s="19"/>
      <c r="I137" s="19"/>
      <c r="J137" s="19">
        <v>0</v>
      </c>
      <c r="K137" s="19">
        <v>0</v>
      </c>
      <c r="L137" s="19"/>
      <c r="M137" s="19"/>
      <c r="N137" s="19">
        <v>0</v>
      </c>
      <c r="O137" s="74"/>
      <c r="P137" s="5"/>
    </row>
    <row r="138" spans="1:16" ht="19.5">
      <c r="A138" s="28" t="s">
        <v>2</v>
      </c>
      <c r="B138" s="94"/>
      <c r="C138" s="94"/>
      <c r="D138" s="3" t="s">
        <v>24</v>
      </c>
      <c r="E138" s="19"/>
      <c r="F138" s="19"/>
      <c r="G138" s="19">
        <v>0</v>
      </c>
      <c r="H138" s="19"/>
      <c r="I138" s="19"/>
      <c r="J138" s="19">
        <v>0</v>
      </c>
      <c r="K138" s="19">
        <v>0</v>
      </c>
      <c r="L138" s="19"/>
      <c r="M138" s="19"/>
      <c r="N138" s="19">
        <v>0</v>
      </c>
      <c r="O138" s="74"/>
      <c r="P138" s="5"/>
    </row>
    <row r="139" spans="1:16" ht="19.5">
      <c r="A139" s="28" t="s">
        <v>2</v>
      </c>
      <c r="B139" s="94"/>
      <c r="C139" s="94"/>
      <c r="D139" s="3" t="s">
        <v>25</v>
      </c>
      <c r="E139" s="19"/>
      <c r="F139" s="19"/>
      <c r="G139" s="19">
        <v>0</v>
      </c>
      <c r="H139" s="19"/>
      <c r="I139" s="19"/>
      <c r="J139" s="19">
        <v>0</v>
      </c>
      <c r="K139" s="19">
        <v>0</v>
      </c>
      <c r="L139" s="19"/>
      <c r="M139" s="19"/>
      <c r="N139" s="19">
        <v>0</v>
      </c>
      <c r="O139" s="74"/>
      <c r="P139" s="5"/>
    </row>
    <row r="140" spans="1:16" ht="19.5">
      <c r="A140" s="28" t="s">
        <v>2</v>
      </c>
      <c r="B140" s="94"/>
      <c r="C140" s="95"/>
      <c r="D140" s="15" t="s">
        <v>72</v>
      </c>
      <c r="E140" s="19">
        <v>0</v>
      </c>
      <c r="F140" s="19">
        <v>0</v>
      </c>
      <c r="G140" s="19">
        <v>0</v>
      </c>
      <c r="H140" s="19">
        <v>0.1</v>
      </c>
      <c r="I140" s="19">
        <v>0</v>
      </c>
      <c r="J140" s="19">
        <v>0.1</v>
      </c>
      <c r="K140" s="19">
        <v>0.1</v>
      </c>
      <c r="L140" s="19">
        <v>20</v>
      </c>
      <c r="M140" s="19">
        <v>0</v>
      </c>
      <c r="N140" s="19">
        <v>20</v>
      </c>
      <c r="O140" s="74"/>
      <c r="P140" s="5"/>
    </row>
    <row r="141" spans="1:16" ht="19.5">
      <c r="A141" s="28" t="s">
        <v>2</v>
      </c>
      <c r="B141" s="94"/>
      <c r="C141" s="93" t="s">
        <v>73</v>
      </c>
      <c r="D141" s="3" t="s">
        <v>21</v>
      </c>
      <c r="E141" s="19"/>
      <c r="F141" s="19"/>
      <c r="G141" s="19">
        <v>0</v>
      </c>
      <c r="H141" s="19"/>
      <c r="I141" s="19"/>
      <c r="J141" s="19">
        <v>0</v>
      </c>
      <c r="K141" s="19">
        <v>0</v>
      </c>
      <c r="L141" s="19"/>
      <c r="M141" s="19"/>
      <c r="N141" s="19">
        <v>0</v>
      </c>
      <c r="O141" s="74"/>
      <c r="P141" s="5"/>
    </row>
    <row r="142" spans="1:16" ht="19.5">
      <c r="A142" s="28" t="s">
        <v>2</v>
      </c>
      <c r="B142" s="94"/>
      <c r="C142" s="94"/>
      <c r="D142" s="3" t="s">
        <v>74</v>
      </c>
      <c r="E142" s="19"/>
      <c r="F142" s="19"/>
      <c r="G142" s="19">
        <v>0</v>
      </c>
      <c r="H142" s="19"/>
      <c r="I142" s="19"/>
      <c r="J142" s="19">
        <v>0</v>
      </c>
      <c r="K142" s="19">
        <v>0</v>
      </c>
      <c r="L142" s="19"/>
      <c r="M142" s="19"/>
      <c r="N142" s="19">
        <v>0</v>
      </c>
      <c r="O142" s="74"/>
      <c r="P142" s="5"/>
    </row>
    <row r="143" spans="1:16" ht="19.5">
      <c r="A143" s="28" t="s">
        <v>2</v>
      </c>
      <c r="B143" s="94"/>
      <c r="C143" s="94"/>
      <c r="D143" s="3" t="s">
        <v>75</v>
      </c>
      <c r="E143" s="19"/>
      <c r="F143" s="19"/>
      <c r="G143" s="19">
        <v>0</v>
      </c>
      <c r="H143" s="19">
        <v>0.4</v>
      </c>
      <c r="I143" s="19"/>
      <c r="J143" s="19">
        <v>0.4</v>
      </c>
      <c r="K143" s="19">
        <v>0.4</v>
      </c>
      <c r="L143" s="19">
        <v>4</v>
      </c>
      <c r="M143" s="19"/>
      <c r="N143" s="19">
        <v>4</v>
      </c>
      <c r="O143" s="74">
        <v>10</v>
      </c>
      <c r="P143" s="5"/>
    </row>
    <row r="144" spans="1:16" ht="19.5">
      <c r="A144" s="28" t="s">
        <v>2</v>
      </c>
      <c r="B144" s="94"/>
      <c r="C144" s="95"/>
      <c r="D144" s="15" t="s">
        <v>76</v>
      </c>
      <c r="E144" s="19">
        <v>0</v>
      </c>
      <c r="F144" s="19">
        <v>0</v>
      </c>
      <c r="G144" s="19">
        <v>0</v>
      </c>
      <c r="H144" s="19">
        <v>0.4</v>
      </c>
      <c r="I144" s="19">
        <v>0</v>
      </c>
      <c r="J144" s="19">
        <v>0.4</v>
      </c>
      <c r="K144" s="19">
        <v>0.4</v>
      </c>
      <c r="L144" s="19">
        <v>4</v>
      </c>
      <c r="M144" s="19">
        <v>0</v>
      </c>
      <c r="N144" s="19">
        <v>4</v>
      </c>
      <c r="O144" s="74"/>
      <c r="P144" s="5"/>
    </row>
    <row r="145" spans="1:16" ht="19.5">
      <c r="A145" s="28" t="s">
        <v>2</v>
      </c>
      <c r="B145" s="95"/>
      <c r="C145" s="16" t="s">
        <v>77</v>
      </c>
      <c r="D145" s="16"/>
      <c r="E145" s="19">
        <v>0</v>
      </c>
      <c r="F145" s="19">
        <v>0</v>
      </c>
      <c r="G145" s="19">
        <v>0</v>
      </c>
      <c r="H145" s="19">
        <v>0.5</v>
      </c>
      <c r="I145" s="19">
        <v>0</v>
      </c>
      <c r="J145" s="19">
        <v>0.5</v>
      </c>
      <c r="K145" s="19">
        <v>0.5</v>
      </c>
      <c r="L145" s="19">
        <v>24</v>
      </c>
      <c r="M145" s="19">
        <v>0</v>
      </c>
      <c r="N145" s="19">
        <v>24</v>
      </c>
      <c r="O145" s="74"/>
      <c r="P145" s="5"/>
    </row>
    <row r="146" spans="1:16" ht="19.5">
      <c r="A146" s="28" t="s">
        <v>2</v>
      </c>
      <c r="B146" s="84" t="s">
        <v>78</v>
      </c>
      <c r="C146" s="3" t="s">
        <v>79</v>
      </c>
      <c r="D146" s="3"/>
      <c r="E146" s="19">
        <v>15</v>
      </c>
      <c r="F146" s="19"/>
      <c r="G146" s="19">
        <v>15</v>
      </c>
      <c r="H146" s="19">
        <v>76</v>
      </c>
      <c r="I146" s="19"/>
      <c r="J146" s="19">
        <v>76</v>
      </c>
      <c r="K146" s="19">
        <v>91</v>
      </c>
      <c r="L146" s="19">
        <v>0.38</v>
      </c>
      <c r="M146" s="19"/>
      <c r="N146" s="19">
        <v>0.38</v>
      </c>
      <c r="O146" s="5">
        <v>5</v>
      </c>
      <c r="P146" s="5"/>
    </row>
    <row r="147" spans="1:16" ht="19.5">
      <c r="A147" s="28" t="s">
        <v>2</v>
      </c>
      <c r="B147" s="85"/>
      <c r="C147" s="3" t="s">
        <v>80</v>
      </c>
      <c r="D147" s="3"/>
      <c r="E147" s="19">
        <v>9</v>
      </c>
      <c r="F147" s="19"/>
      <c r="G147" s="19">
        <v>9</v>
      </c>
      <c r="H147" s="19">
        <v>11</v>
      </c>
      <c r="I147" s="19"/>
      <c r="J147" s="19">
        <v>11</v>
      </c>
      <c r="K147" s="19">
        <v>20</v>
      </c>
      <c r="L147" s="19">
        <v>44</v>
      </c>
      <c r="M147" s="19"/>
      <c r="N147" s="19">
        <v>44</v>
      </c>
      <c r="O147" s="74">
        <v>4000</v>
      </c>
      <c r="P147" s="5"/>
    </row>
    <row r="148" spans="1:16" ht="19.5">
      <c r="A148" s="28" t="s">
        <v>2</v>
      </c>
      <c r="B148" s="85"/>
      <c r="C148" s="3" t="s">
        <v>81</v>
      </c>
      <c r="D148" s="3"/>
      <c r="E148" s="19">
        <v>3</v>
      </c>
      <c r="F148" s="19"/>
      <c r="G148" s="19">
        <v>3</v>
      </c>
      <c r="H148" s="19">
        <v>148</v>
      </c>
      <c r="I148" s="19"/>
      <c r="J148" s="19">
        <v>148</v>
      </c>
      <c r="K148" s="19">
        <v>151</v>
      </c>
      <c r="L148" s="19">
        <v>400</v>
      </c>
      <c r="M148" s="19"/>
      <c r="N148" s="19">
        <v>400</v>
      </c>
      <c r="O148" s="74">
        <v>2702.7027027027025</v>
      </c>
      <c r="P148" s="5"/>
    </row>
    <row r="149" spans="1:16" ht="19.5">
      <c r="A149" s="28" t="s">
        <v>2</v>
      </c>
      <c r="B149" s="85"/>
      <c r="C149" s="3" t="s">
        <v>82</v>
      </c>
      <c r="D149" s="3"/>
      <c r="E149" s="19"/>
      <c r="F149" s="19"/>
      <c r="G149" s="19">
        <v>0</v>
      </c>
      <c r="H149" s="19">
        <v>95</v>
      </c>
      <c r="I149" s="19"/>
      <c r="J149" s="19">
        <v>95</v>
      </c>
      <c r="K149" s="19">
        <v>95</v>
      </c>
      <c r="L149" s="19">
        <v>1423</v>
      </c>
      <c r="M149" s="19"/>
      <c r="N149" s="19">
        <v>1423</v>
      </c>
      <c r="O149" s="74">
        <v>14978.947368421053</v>
      </c>
      <c r="P149" s="5"/>
    </row>
    <row r="150" spans="1:16" ht="19.5">
      <c r="A150" s="28" t="s">
        <v>2</v>
      </c>
      <c r="B150" s="85"/>
      <c r="C150" s="3" t="s">
        <v>83</v>
      </c>
      <c r="D150" s="3"/>
      <c r="E150" s="19"/>
      <c r="F150" s="19"/>
      <c r="G150" s="19">
        <v>0</v>
      </c>
      <c r="H150" s="19">
        <v>0.12</v>
      </c>
      <c r="I150" s="19"/>
      <c r="J150" s="19">
        <v>0.12</v>
      </c>
      <c r="K150" s="19">
        <v>0.12</v>
      </c>
      <c r="L150" s="19">
        <v>23</v>
      </c>
      <c r="M150" s="19"/>
      <c r="N150" s="19">
        <v>23</v>
      </c>
      <c r="O150" s="74">
        <v>191666.66666666669</v>
      </c>
      <c r="P150" s="5"/>
    </row>
    <row r="151" spans="1:16" ht="19.5">
      <c r="A151" s="28" t="s">
        <v>2</v>
      </c>
      <c r="B151" s="86"/>
      <c r="C151" s="69" t="s">
        <v>84</v>
      </c>
      <c r="D151" s="70"/>
      <c r="E151" s="19">
        <v>27</v>
      </c>
      <c r="F151" s="19">
        <v>0</v>
      </c>
      <c r="G151" s="19">
        <v>27</v>
      </c>
      <c r="H151" s="19">
        <v>330.12</v>
      </c>
      <c r="I151" s="19">
        <v>0</v>
      </c>
      <c r="J151" s="19">
        <v>330.12</v>
      </c>
      <c r="K151" s="19">
        <v>357.12</v>
      </c>
      <c r="L151" s="19">
        <v>1890.38</v>
      </c>
      <c r="M151" s="19">
        <v>0</v>
      </c>
      <c r="N151" s="19">
        <v>1890.38</v>
      </c>
      <c r="O151" s="74">
        <v>5726.3419362656005</v>
      </c>
      <c r="P151" s="5"/>
    </row>
    <row r="152" spans="1:16" ht="19.5">
      <c r="A152" s="28" t="s">
        <v>2</v>
      </c>
      <c r="B152" s="87" t="s">
        <v>85</v>
      </c>
      <c r="C152" s="88"/>
      <c r="D152" s="89"/>
      <c r="E152" s="19">
        <v>427</v>
      </c>
      <c r="F152" s="19">
        <v>0</v>
      </c>
      <c r="G152" s="19">
        <v>427</v>
      </c>
      <c r="H152" s="19">
        <v>4551.12</v>
      </c>
      <c r="I152" s="19">
        <v>0</v>
      </c>
      <c r="J152" s="19">
        <v>4551.12</v>
      </c>
      <c r="K152" s="19">
        <v>4978.12</v>
      </c>
      <c r="L152" s="19">
        <v>21139.38</v>
      </c>
      <c r="M152" s="19">
        <v>0</v>
      </c>
      <c r="N152" s="19">
        <v>21139.38</v>
      </c>
      <c r="O152" s="74"/>
      <c r="P152" s="5"/>
    </row>
    <row r="153" spans="1:16" ht="19.5">
      <c r="A153" s="28" t="s">
        <v>3</v>
      </c>
      <c r="B153" s="98" t="s">
        <v>26</v>
      </c>
      <c r="C153" s="99"/>
      <c r="D153" s="100"/>
      <c r="E153" s="104" t="s">
        <v>27</v>
      </c>
      <c r="F153" s="105"/>
      <c r="G153" s="106"/>
      <c r="H153" s="104" t="s">
        <v>28</v>
      </c>
      <c r="I153" s="105"/>
      <c r="J153" s="106"/>
      <c r="K153" s="107" t="s">
        <v>29</v>
      </c>
      <c r="L153" s="104" t="s">
        <v>30</v>
      </c>
      <c r="M153" s="105"/>
      <c r="N153" s="106"/>
      <c r="O153" s="104" t="s">
        <v>31</v>
      </c>
      <c r="P153" s="106"/>
    </row>
    <row r="154" spans="1:16" ht="19.5">
      <c r="A154" s="28" t="s">
        <v>3</v>
      </c>
      <c r="B154" s="101"/>
      <c r="C154" s="102"/>
      <c r="D154" s="103"/>
      <c r="E154" s="74" t="s">
        <v>32</v>
      </c>
      <c r="F154" s="74" t="s">
        <v>33</v>
      </c>
      <c r="G154" s="74" t="s">
        <v>0</v>
      </c>
      <c r="H154" s="74" t="s">
        <v>32</v>
      </c>
      <c r="I154" s="74" t="s">
        <v>33</v>
      </c>
      <c r="J154" s="74" t="s">
        <v>0</v>
      </c>
      <c r="K154" s="108"/>
      <c r="L154" s="74" t="s">
        <v>32</v>
      </c>
      <c r="M154" s="74" t="s">
        <v>33</v>
      </c>
      <c r="N154" s="74" t="s">
        <v>0</v>
      </c>
      <c r="O154" s="74" t="s">
        <v>32</v>
      </c>
      <c r="P154" s="74" t="s">
        <v>33</v>
      </c>
    </row>
    <row r="155" spans="1:16" ht="19.5">
      <c r="A155" s="28" t="s">
        <v>3</v>
      </c>
      <c r="B155" s="84" t="s">
        <v>34</v>
      </c>
      <c r="C155" s="72" t="s">
        <v>35</v>
      </c>
      <c r="D155" s="73"/>
      <c r="E155" s="19">
        <v>0</v>
      </c>
      <c r="F155" s="19"/>
      <c r="G155" s="19">
        <v>0</v>
      </c>
      <c r="H155" s="19"/>
      <c r="I155" s="19"/>
      <c r="J155" s="19">
        <v>0</v>
      </c>
      <c r="K155" s="19">
        <v>0</v>
      </c>
      <c r="L155" s="19"/>
      <c r="M155" s="19"/>
      <c r="N155" s="19">
        <v>0</v>
      </c>
      <c r="O155" s="74"/>
      <c r="P155" s="5"/>
    </row>
    <row r="156" spans="1:16" ht="19.5">
      <c r="A156" s="28" t="s">
        <v>3</v>
      </c>
      <c r="B156" s="85"/>
      <c r="C156" s="72" t="s">
        <v>36</v>
      </c>
      <c r="D156" s="73"/>
      <c r="E156" s="19">
        <v>0</v>
      </c>
      <c r="F156" s="19"/>
      <c r="G156" s="19">
        <v>0</v>
      </c>
      <c r="H156" s="19">
        <v>29</v>
      </c>
      <c r="I156" s="19"/>
      <c r="J156" s="19">
        <v>29</v>
      </c>
      <c r="K156" s="19">
        <v>29</v>
      </c>
      <c r="L156" s="19">
        <v>90</v>
      </c>
      <c r="M156" s="19"/>
      <c r="N156" s="19">
        <v>90</v>
      </c>
      <c r="O156" s="74">
        <v>3103.4482758620688</v>
      </c>
      <c r="P156" s="5"/>
    </row>
    <row r="157" spans="1:16" ht="19.5">
      <c r="A157" s="28" t="s">
        <v>3</v>
      </c>
      <c r="B157" s="85"/>
      <c r="C157" s="72" t="s">
        <v>37</v>
      </c>
      <c r="D157" s="73"/>
      <c r="E157" s="19">
        <v>5</v>
      </c>
      <c r="F157" s="19"/>
      <c r="G157" s="19">
        <v>5</v>
      </c>
      <c r="H157" s="19">
        <v>59</v>
      </c>
      <c r="I157" s="19"/>
      <c r="J157" s="19">
        <v>59</v>
      </c>
      <c r="K157" s="19">
        <v>64</v>
      </c>
      <c r="L157" s="19">
        <v>120</v>
      </c>
      <c r="M157" s="19"/>
      <c r="N157" s="19">
        <v>120</v>
      </c>
      <c r="O157" s="74">
        <v>2033.8983050847457</v>
      </c>
      <c r="P157" s="5"/>
    </row>
    <row r="158" spans="1:16" ht="19.5">
      <c r="A158" s="28" t="s">
        <v>3</v>
      </c>
      <c r="B158" s="86"/>
      <c r="C158" s="72" t="s">
        <v>38</v>
      </c>
      <c r="D158" s="73"/>
      <c r="E158" s="19">
        <v>5</v>
      </c>
      <c r="F158" s="19">
        <v>0</v>
      </c>
      <c r="G158" s="19">
        <v>5</v>
      </c>
      <c r="H158" s="19">
        <v>88</v>
      </c>
      <c r="I158" s="19">
        <v>0</v>
      </c>
      <c r="J158" s="19">
        <v>88</v>
      </c>
      <c r="K158" s="19">
        <v>93</v>
      </c>
      <c r="L158" s="19">
        <v>210</v>
      </c>
      <c r="M158" s="19">
        <v>0</v>
      </c>
      <c r="N158" s="19">
        <v>210</v>
      </c>
      <c r="O158" s="74">
        <v>2386.363636363636</v>
      </c>
      <c r="P158" s="5"/>
    </row>
    <row r="159" spans="1:16" ht="19.5">
      <c r="A159" s="28" t="s">
        <v>3</v>
      </c>
      <c r="B159" s="84" t="s">
        <v>39</v>
      </c>
      <c r="C159" s="69" t="s">
        <v>40</v>
      </c>
      <c r="D159" s="70"/>
      <c r="E159" s="19">
        <v>3</v>
      </c>
      <c r="F159" s="19"/>
      <c r="G159" s="19">
        <v>3</v>
      </c>
      <c r="H159" s="19">
        <v>66</v>
      </c>
      <c r="I159" s="19"/>
      <c r="J159" s="19">
        <v>66</v>
      </c>
      <c r="K159" s="19">
        <v>69</v>
      </c>
      <c r="L159" s="19">
        <v>264</v>
      </c>
      <c r="M159" s="19"/>
      <c r="N159" s="19">
        <v>264</v>
      </c>
      <c r="O159" s="74">
        <v>4000</v>
      </c>
      <c r="P159" s="5"/>
    </row>
    <row r="160" spans="1:16" ht="19.5">
      <c r="A160" s="28" t="s">
        <v>3</v>
      </c>
      <c r="B160" s="85"/>
      <c r="C160" s="72" t="s">
        <v>41</v>
      </c>
      <c r="D160" s="73"/>
      <c r="E160" s="19">
        <v>6</v>
      </c>
      <c r="F160" s="19"/>
      <c r="G160" s="19">
        <v>6</v>
      </c>
      <c r="H160" s="19">
        <v>134</v>
      </c>
      <c r="I160" s="19"/>
      <c r="J160" s="19">
        <v>134</v>
      </c>
      <c r="K160" s="19">
        <v>140</v>
      </c>
      <c r="L160" s="19">
        <v>270</v>
      </c>
      <c r="M160" s="19"/>
      <c r="N160" s="19">
        <v>270</v>
      </c>
      <c r="O160" s="74">
        <v>2014.9253731343281</v>
      </c>
      <c r="P160" s="5"/>
    </row>
    <row r="161" spans="1:16" ht="19.5">
      <c r="A161" s="28" t="s">
        <v>3</v>
      </c>
      <c r="B161" s="85"/>
      <c r="C161" s="72" t="s">
        <v>42</v>
      </c>
      <c r="D161" s="73"/>
      <c r="E161" s="19">
        <v>0</v>
      </c>
      <c r="F161" s="19"/>
      <c r="G161" s="19">
        <v>0</v>
      </c>
      <c r="H161" s="19">
        <v>20</v>
      </c>
      <c r="I161" s="19"/>
      <c r="J161" s="19">
        <v>20</v>
      </c>
      <c r="K161" s="19">
        <v>20</v>
      </c>
      <c r="L161" s="19">
        <v>350</v>
      </c>
      <c r="M161" s="19"/>
      <c r="N161" s="19">
        <v>350</v>
      </c>
      <c r="O161" s="74">
        <v>17500</v>
      </c>
      <c r="P161" s="5"/>
    </row>
    <row r="162" spans="1:16" ht="19.5">
      <c r="A162" s="28" t="s">
        <v>3</v>
      </c>
      <c r="B162" s="85"/>
      <c r="C162" s="72" t="s">
        <v>43</v>
      </c>
      <c r="D162" s="73"/>
      <c r="E162" s="19"/>
      <c r="F162" s="19"/>
      <c r="G162" s="19">
        <v>0</v>
      </c>
      <c r="H162" s="19">
        <v>34</v>
      </c>
      <c r="I162" s="19"/>
      <c r="J162" s="19">
        <v>34</v>
      </c>
      <c r="K162" s="19">
        <v>34</v>
      </c>
      <c r="L162" s="19">
        <v>400</v>
      </c>
      <c r="M162" s="19"/>
      <c r="N162" s="19">
        <v>400</v>
      </c>
      <c r="O162" s="74">
        <v>11764.705882352942</v>
      </c>
      <c r="P162" s="5"/>
    </row>
    <row r="163" spans="1:16" ht="19.5">
      <c r="A163" s="28" t="s">
        <v>3</v>
      </c>
      <c r="B163" s="85"/>
      <c r="C163" s="72" t="s">
        <v>44</v>
      </c>
      <c r="D163" s="73"/>
      <c r="E163" s="19">
        <v>4</v>
      </c>
      <c r="F163" s="19"/>
      <c r="G163" s="19">
        <v>4</v>
      </c>
      <c r="H163" s="19">
        <v>44</v>
      </c>
      <c r="I163" s="19"/>
      <c r="J163" s="19">
        <v>44</v>
      </c>
      <c r="K163" s="19">
        <v>48</v>
      </c>
      <c r="L163" s="19">
        <v>480</v>
      </c>
      <c r="M163" s="19"/>
      <c r="N163" s="19">
        <v>480</v>
      </c>
      <c r="O163" s="74">
        <v>10909.090909090908</v>
      </c>
      <c r="P163" s="5"/>
    </row>
    <row r="164" spans="1:16" ht="19.5">
      <c r="A164" s="28" t="s">
        <v>3</v>
      </c>
      <c r="B164" s="85"/>
      <c r="C164" s="72" t="s">
        <v>45</v>
      </c>
      <c r="D164" s="73"/>
      <c r="E164" s="19"/>
      <c r="F164" s="19"/>
      <c r="G164" s="19">
        <v>0</v>
      </c>
      <c r="H164" s="19"/>
      <c r="I164" s="19"/>
      <c r="J164" s="19">
        <v>0</v>
      </c>
      <c r="K164" s="19">
        <v>0</v>
      </c>
      <c r="L164" s="19"/>
      <c r="M164" s="19"/>
      <c r="N164" s="19">
        <v>0</v>
      </c>
      <c r="O164" s="74"/>
      <c r="P164" s="5"/>
    </row>
    <row r="165" spans="1:16" ht="19.5">
      <c r="A165" s="28" t="s">
        <v>3</v>
      </c>
      <c r="B165" s="85"/>
      <c r="C165" s="72" t="s">
        <v>46</v>
      </c>
      <c r="D165" s="73"/>
      <c r="E165" s="19">
        <v>16</v>
      </c>
      <c r="F165" s="19"/>
      <c r="G165" s="19">
        <v>16</v>
      </c>
      <c r="H165" s="19">
        <v>129</v>
      </c>
      <c r="I165" s="19"/>
      <c r="J165" s="19">
        <v>129</v>
      </c>
      <c r="K165" s="19">
        <v>145</v>
      </c>
      <c r="L165" s="19">
        <v>1470</v>
      </c>
      <c r="M165" s="19"/>
      <c r="N165" s="19">
        <v>1470</v>
      </c>
      <c r="O165" s="74">
        <v>11395.348837209303</v>
      </c>
      <c r="P165" s="5"/>
    </row>
    <row r="166" spans="1:16" ht="19.5">
      <c r="A166" s="28" t="s">
        <v>3</v>
      </c>
      <c r="B166" s="85"/>
      <c r="C166" s="72" t="s">
        <v>47</v>
      </c>
      <c r="D166" s="73"/>
      <c r="E166" s="19">
        <v>0</v>
      </c>
      <c r="F166" s="19"/>
      <c r="G166" s="19">
        <v>0</v>
      </c>
      <c r="H166" s="19">
        <v>2</v>
      </c>
      <c r="I166" s="19"/>
      <c r="J166" s="19">
        <v>2</v>
      </c>
      <c r="K166" s="19">
        <v>2</v>
      </c>
      <c r="L166" s="19">
        <v>84</v>
      </c>
      <c r="M166" s="19"/>
      <c r="N166" s="19">
        <v>84</v>
      </c>
      <c r="O166" s="74">
        <v>42000</v>
      </c>
      <c r="P166" s="5"/>
    </row>
    <row r="167" spans="1:16" ht="19.5">
      <c r="A167" s="28" t="s">
        <v>3</v>
      </c>
      <c r="B167" s="86"/>
      <c r="C167" s="69" t="s">
        <v>48</v>
      </c>
      <c r="D167" s="69"/>
      <c r="E167" s="19">
        <v>29</v>
      </c>
      <c r="F167" s="19">
        <v>0</v>
      </c>
      <c r="G167" s="19">
        <v>29</v>
      </c>
      <c r="H167" s="19">
        <v>429</v>
      </c>
      <c r="I167" s="19">
        <v>0</v>
      </c>
      <c r="J167" s="19">
        <v>429</v>
      </c>
      <c r="K167" s="19">
        <v>458</v>
      </c>
      <c r="L167" s="19">
        <v>3318</v>
      </c>
      <c r="M167" s="19">
        <v>0</v>
      </c>
      <c r="N167" s="19">
        <v>3318</v>
      </c>
      <c r="O167" s="74">
        <v>7734.265734265734</v>
      </c>
      <c r="P167" s="5"/>
    </row>
    <row r="168" spans="1:16" ht="19.5">
      <c r="A168" s="28" t="s">
        <v>3</v>
      </c>
      <c r="B168" s="90" t="s">
        <v>49</v>
      </c>
      <c r="C168" s="69" t="s">
        <v>50</v>
      </c>
      <c r="D168" s="70"/>
      <c r="E168" s="19"/>
      <c r="F168" s="19"/>
      <c r="G168" s="19">
        <v>0</v>
      </c>
      <c r="H168" s="19">
        <v>68.5</v>
      </c>
      <c r="I168" s="19"/>
      <c r="J168" s="19">
        <v>68.5</v>
      </c>
      <c r="K168" s="19">
        <v>68.5</v>
      </c>
      <c r="L168" s="19">
        <v>360</v>
      </c>
      <c r="M168" s="19"/>
      <c r="N168" s="19">
        <v>360</v>
      </c>
      <c r="O168" s="74">
        <v>5255.4744525547439</v>
      </c>
      <c r="P168" s="5"/>
    </row>
    <row r="169" spans="1:16" ht="19.5">
      <c r="A169" s="28" t="s">
        <v>3</v>
      </c>
      <c r="B169" s="91"/>
      <c r="C169" s="69" t="s">
        <v>51</v>
      </c>
      <c r="D169" s="70"/>
      <c r="E169" s="19"/>
      <c r="F169" s="19"/>
      <c r="G169" s="19">
        <v>0</v>
      </c>
      <c r="H169" s="19"/>
      <c r="I169" s="19"/>
      <c r="J169" s="19">
        <v>0</v>
      </c>
      <c r="K169" s="19">
        <v>0</v>
      </c>
      <c r="L169" s="19"/>
      <c r="M169" s="19"/>
      <c r="N169" s="19">
        <v>0</v>
      </c>
      <c r="O169" s="74"/>
      <c r="P169" s="5"/>
    </row>
    <row r="170" spans="1:16" ht="19.5">
      <c r="A170" s="28" t="s">
        <v>3</v>
      </c>
      <c r="B170" s="92"/>
      <c r="C170" s="14" t="s">
        <v>52</v>
      </c>
      <c r="D170" s="70"/>
      <c r="E170" s="19">
        <v>0</v>
      </c>
      <c r="F170" s="19">
        <v>0</v>
      </c>
      <c r="G170" s="19">
        <v>0</v>
      </c>
      <c r="H170" s="19">
        <v>68.5</v>
      </c>
      <c r="I170" s="19">
        <v>0</v>
      </c>
      <c r="J170" s="19">
        <v>68.5</v>
      </c>
      <c r="K170" s="19">
        <v>68.5</v>
      </c>
      <c r="L170" s="19">
        <v>360</v>
      </c>
      <c r="M170" s="19">
        <v>0</v>
      </c>
      <c r="N170" s="19">
        <v>360</v>
      </c>
      <c r="O170" s="74">
        <v>5255.4744525547439</v>
      </c>
      <c r="P170" s="5"/>
    </row>
    <row r="171" spans="1:16" ht="19.5">
      <c r="A171" s="28" t="s">
        <v>3</v>
      </c>
      <c r="B171" s="84" t="s">
        <v>53</v>
      </c>
      <c r="C171" s="69" t="s">
        <v>54</v>
      </c>
      <c r="D171" s="70"/>
      <c r="E171" s="19">
        <v>611.4</v>
      </c>
      <c r="F171" s="19"/>
      <c r="G171" s="19">
        <v>611.4</v>
      </c>
      <c r="H171" s="19">
        <v>793.6</v>
      </c>
      <c r="I171" s="19"/>
      <c r="J171" s="19">
        <v>793.6</v>
      </c>
      <c r="K171" s="19">
        <v>1405</v>
      </c>
      <c r="L171" s="19">
        <v>931</v>
      </c>
      <c r="M171" s="19"/>
      <c r="N171" s="19">
        <v>931</v>
      </c>
      <c r="O171" s="74">
        <v>1173.1350806451612</v>
      </c>
      <c r="P171" s="5"/>
    </row>
    <row r="172" spans="1:16" ht="19.5">
      <c r="A172" s="28" t="s">
        <v>3</v>
      </c>
      <c r="B172" s="85"/>
      <c r="C172" s="69" t="s">
        <v>55</v>
      </c>
      <c r="D172" s="70"/>
      <c r="E172" s="19">
        <v>2</v>
      </c>
      <c r="F172" s="19"/>
      <c r="G172" s="19">
        <v>2</v>
      </c>
      <c r="H172" s="19">
        <v>333</v>
      </c>
      <c r="I172" s="19"/>
      <c r="J172" s="19">
        <v>333</v>
      </c>
      <c r="K172" s="19">
        <v>335</v>
      </c>
      <c r="L172" s="19">
        <v>198.4</v>
      </c>
      <c r="M172" s="19"/>
      <c r="N172" s="19">
        <v>198.4</v>
      </c>
      <c r="O172" s="74">
        <v>595.79579579579581</v>
      </c>
      <c r="P172" s="5"/>
    </row>
    <row r="173" spans="1:16" ht="19.5">
      <c r="A173" s="28" t="s">
        <v>3</v>
      </c>
      <c r="B173" s="85"/>
      <c r="C173" s="69" t="s">
        <v>56</v>
      </c>
      <c r="D173" s="70"/>
      <c r="E173" s="19">
        <v>10</v>
      </c>
      <c r="F173" s="19"/>
      <c r="G173" s="19">
        <v>10</v>
      </c>
      <c r="H173" s="19">
        <v>108</v>
      </c>
      <c r="I173" s="19"/>
      <c r="J173" s="19">
        <v>108</v>
      </c>
      <c r="K173" s="19">
        <v>118</v>
      </c>
      <c r="L173" s="19">
        <v>225</v>
      </c>
      <c r="M173" s="19"/>
      <c r="N173" s="19">
        <v>225</v>
      </c>
      <c r="O173" s="74">
        <v>2083.3333333333335</v>
      </c>
      <c r="P173" s="5"/>
    </row>
    <row r="174" spans="1:16" ht="19.5">
      <c r="A174" s="28" t="s">
        <v>3</v>
      </c>
      <c r="B174" s="85"/>
      <c r="C174" s="69" t="s">
        <v>57</v>
      </c>
      <c r="D174" s="70"/>
      <c r="E174" s="19"/>
      <c r="F174" s="19"/>
      <c r="G174" s="19">
        <v>0</v>
      </c>
      <c r="H174" s="19"/>
      <c r="I174" s="19"/>
      <c r="J174" s="19">
        <v>0</v>
      </c>
      <c r="K174" s="19">
        <v>0</v>
      </c>
      <c r="L174" s="19"/>
      <c r="M174" s="19"/>
      <c r="N174" s="19">
        <v>0</v>
      </c>
      <c r="O174" s="74"/>
      <c r="P174" s="5"/>
    </row>
    <row r="175" spans="1:16" ht="19.5">
      <c r="A175" s="28" t="s">
        <v>3</v>
      </c>
      <c r="B175" s="86"/>
      <c r="C175" s="69" t="s">
        <v>58</v>
      </c>
      <c r="D175" s="70"/>
      <c r="E175" s="19">
        <v>623.4</v>
      </c>
      <c r="F175" s="19">
        <v>0</v>
      </c>
      <c r="G175" s="19">
        <v>623.4</v>
      </c>
      <c r="H175" s="19">
        <v>1234.5999999999999</v>
      </c>
      <c r="I175" s="19">
        <v>0</v>
      </c>
      <c r="J175" s="19">
        <v>1234.5999999999999</v>
      </c>
      <c r="K175" s="19">
        <v>1858</v>
      </c>
      <c r="L175" s="19">
        <v>1354.4</v>
      </c>
      <c r="M175" s="19">
        <v>0</v>
      </c>
      <c r="N175" s="19">
        <v>1354.4</v>
      </c>
      <c r="O175" s="74">
        <v>1097.0354770775962</v>
      </c>
      <c r="P175" s="5"/>
    </row>
    <row r="176" spans="1:16" ht="19.5">
      <c r="A176" s="28" t="s">
        <v>3</v>
      </c>
      <c r="B176" s="90" t="s">
        <v>89</v>
      </c>
      <c r="C176" s="69" t="s">
        <v>59</v>
      </c>
      <c r="D176" s="70"/>
      <c r="E176" s="19">
        <v>7.8</v>
      </c>
      <c r="F176" s="19"/>
      <c r="G176" s="19">
        <v>7.8</v>
      </c>
      <c r="H176" s="19"/>
      <c r="I176" s="19"/>
      <c r="J176" s="19">
        <v>0</v>
      </c>
      <c r="K176" s="19">
        <v>7.8</v>
      </c>
      <c r="L176" s="19"/>
      <c r="M176" s="19"/>
      <c r="N176" s="19">
        <v>0</v>
      </c>
      <c r="O176" s="74"/>
      <c r="P176" s="5"/>
    </row>
    <row r="177" spans="1:16" ht="19.5">
      <c r="A177" s="28" t="s">
        <v>3</v>
      </c>
      <c r="B177" s="91"/>
      <c r="C177" s="69" t="s">
        <v>60</v>
      </c>
      <c r="D177" s="70"/>
      <c r="E177" s="19"/>
      <c r="F177" s="19"/>
      <c r="G177" s="19">
        <v>0</v>
      </c>
      <c r="H177" s="19">
        <v>7.8</v>
      </c>
      <c r="I177" s="19"/>
      <c r="J177" s="19">
        <v>7.8</v>
      </c>
      <c r="K177" s="19">
        <v>7.8</v>
      </c>
      <c r="L177" s="19">
        <v>6</v>
      </c>
      <c r="M177" s="19"/>
      <c r="N177" s="19">
        <v>6</v>
      </c>
      <c r="O177" s="74">
        <v>769.23076923076928</v>
      </c>
      <c r="P177" s="5"/>
    </row>
    <row r="178" spans="1:16" ht="19.5">
      <c r="A178" s="28" t="s">
        <v>3</v>
      </c>
      <c r="B178" s="92"/>
      <c r="C178" s="69" t="s">
        <v>61</v>
      </c>
      <c r="D178" s="70"/>
      <c r="E178" s="19">
        <v>7.8</v>
      </c>
      <c r="F178" s="19">
        <v>0</v>
      </c>
      <c r="G178" s="19">
        <v>7.8</v>
      </c>
      <c r="H178" s="19">
        <v>7.8</v>
      </c>
      <c r="I178" s="19">
        <v>0</v>
      </c>
      <c r="J178" s="19">
        <v>7.8</v>
      </c>
      <c r="K178" s="19">
        <v>15.6</v>
      </c>
      <c r="L178" s="19">
        <v>6</v>
      </c>
      <c r="M178" s="19">
        <v>0</v>
      </c>
      <c r="N178" s="19">
        <v>6</v>
      </c>
      <c r="O178" s="74">
        <v>769.23076923076928</v>
      </c>
      <c r="P178" s="5"/>
    </row>
    <row r="179" spans="1:16" ht="19.5">
      <c r="A179" s="28" t="s">
        <v>3</v>
      </c>
      <c r="B179" s="93" t="s">
        <v>62</v>
      </c>
      <c r="C179" s="69" t="s">
        <v>63</v>
      </c>
      <c r="D179" s="70"/>
      <c r="E179" s="19"/>
      <c r="F179" s="19"/>
      <c r="G179" s="19">
        <v>0</v>
      </c>
      <c r="H179" s="19"/>
      <c r="I179" s="19"/>
      <c r="J179" s="19">
        <v>0</v>
      </c>
      <c r="K179" s="19">
        <v>0</v>
      </c>
      <c r="L179" s="19"/>
      <c r="M179" s="19"/>
      <c r="N179" s="19">
        <v>0</v>
      </c>
      <c r="O179" s="74"/>
      <c r="P179" s="5"/>
    </row>
    <row r="180" spans="1:16" ht="19.5">
      <c r="A180" s="28" t="s">
        <v>3</v>
      </c>
      <c r="B180" s="94"/>
      <c r="C180" s="69" t="s">
        <v>64</v>
      </c>
      <c r="D180" s="70"/>
      <c r="E180" s="19">
        <v>63</v>
      </c>
      <c r="F180" s="19"/>
      <c r="G180" s="19">
        <v>63</v>
      </c>
      <c r="H180" s="19">
        <v>435</v>
      </c>
      <c r="I180" s="19"/>
      <c r="J180" s="19">
        <v>435</v>
      </c>
      <c r="K180" s="19">
        <v>498</v>
      </c>
      <c r="L180" s="19">
        <v>2305</v>
      </c>
      <c r="M180" s="19"/>
      <c r="N180" s="19">
        <v>2305</v>
      </c>
      <c r="O180" s="74">
        <v>5298.8505747126437</v>
      </c>
      <c r="P180" s="5"/>
    </row>
    <row r="181" spans="1:16" ht="19.5">
      <c r="A181" s="28" t="s">
        <v>3</v>
      </c>
      <c r="B181" s="94"/>
      <c r="C181" s="69" t="s">
        <v>65</v>
      </c>
      <c r="D181" s="70"/>
      <c r="E181" s="19"/>
      <c r="F181" s="19"/>
      <c r="G181" s="19">
        <v>0</v>
      </c>
      <c r="H181" s="19"/>
      <c r="I181" s="19"/>
      <c r="J181" s="19">
        <v>0</v>
      </c>
      <c r="K181" s="19">
        <v>0</v>
      </c>
      <c r="L181" s="19"/>
      <c r="M181" s="19"/>
      <c r="N181" s="19">
        <v>0</v>
      </c>
      <c r="O181" s="74"/>
      <c r="P181" s="5"/>
    </row>
    <row r="182" spans="1:16" ht="19.5">
      <c r="A182" s="28" t="s">
        <v>3</v>
      </c>
      <c r="B182" s="94"/>
      <c r="C182" s="69" t="s">
        <v>66</v>
      </c>
      <c r="D182" s="70"/>
      <c r="E182" s="19"/>
      <c r="F182" s="19"/>
      <c r="G182" s="19">
        <v>0</v>
      </c>
      <c r="H182" s="19">
        <v>12.5</v>
      </c>
      <c r="I182" s="19"/>
      <c r="J182" s="19">
        <v>12.5</v>
      </c>
      <c r="K182" s="19">
        <v>12.5</v>
      </c>
      <c r="L182" s="19">
        <v>28</v>
      </c>
      <c r="M182" s="19"/>
      <c r="N182" s="19">
        <v>28</v>
      </c>
      <c r="O182" s="74">
        <v>2240</v>
      </c>
      <c r="P182" s="5"/>
    </row>
    <row r="183" spans="1:16" ht="19.5">
      <c r="A183" s="28" t="s">
        <v>3</v>
      </c>
      <c r="B183" s="94"/>
      <c r="C183" s="69" t="s">
        <v>67</v>
      </c>
      <c r="D183" s="70"/>
      <c r="E183" s="19">
        <v>10</v>
      </c>
      <c r="F183" s="19"/>
      <c r="G183" s="19">
        <v>10</v>
      </c>
      <c r="H183" s="19">
        <v>240</v>
      </c>
      <c r="I183" s="19"/>
      <c r="J183" s="19">
        <v>240</v>
      </c>
      <c r="K183" s="19">
        <v>250</v>
      </c>
      <c r="L183" s="19">
        <v>100</v>
      </c>
      <c r="M183" s="19"/>
      <c r="N183" s="19">
        <v>100</v>
      </c>
      <c r="O183" s="74">
        <v>416.66666666666669</v>
      </c>
      <c r="P183" s="5"/>
    </row>
    <row r="184" spans="1:16" ht="19.5">
      <c r="A184" s="28" t="s">
        <v>3</v>
      </c>
      <c r="B184" s="95"/>
      <c r="C184" s="69" t="s">
        <v>68</v>
      </c>
      <c r="D184" s="70"/>
      <c r="E184" s="19">
        <v>73</v>
      </c>
      <c r="F184" s="19">
        <v>0</v>
      </c>
      <c r="G184" s="19">
        <v>73</v>
      </c>
      <c r="H184" s="19">
        <v>687.5</v>
      </c>
      <c r="I184" s="19">
        <v>0</v>
      </c>
      <c r="J184" s="19">
        <v>687.5</v>
      </c>
      <c r="K184" s="19">
        <v>760.5</v>
      </c>
      <c r="L184" s="19">
        <v>2433</v>
      </c>
      <c r="M184" s="19">
        <v>0</v>
      </c>
      <c r="N184" s="19">
        <v>2433</v>
      </c>
      <c r="O184" s="74">
        <v>3538.909090909091</v>
      </c>
      <c r="P184" s="5"/>
    </row>
    <row r="185" spans="1:16" ht="19.5">
      <c r="A185" s="28" t="s">
        <v>3</v>
      </c>
      <c r="B185" s="93" t="s">
        <v>69</v>
      </c>
      <c r="C185" s="93" t="s">
        <v>70</v>
      </c>
      <c r="D185" s="3" t="s">
        <v>71</v>
      </c>
      <c r="E185" s="19"/>
      <c r="F185" s="19"/>
      <c r="G185" s="19">
        <v>0</v>
      </c>
      <c r="H185" s="19">
        <v>66.900000000000006</v>
      </c>
      <c r="I185" s="19"/>
      <c r="J185" s="19">
        <v>66.900000000000006</v>
      </c>
      <c r="K185" s="19">
        <v>66.900000000000006</v>
      </c>
      <c r="L185" s="19">
        <v>17455</v>
      </c>
      <c r="M185" s="19"/>
      <c r="N185" s="19">
        <v>17455</v>
      </c>
      <c r="O185" s="74">
        <v>260911.80866965619</v>
      </c>
      <c r="P185" s="5"/>
    </row>
    <row r="186" spans="1:16" ht="19.5">
      <c r="A186" s="28" t="s">
        <v>3</v>
      </c>
      <c r="B186" s="94"/>
      <c r="C186" s="94"/>
      <c r="D186" s="3" t="s">
        <v>22</v>
      </c>
      <c r="E186" s="19"/>
      <c r="F186" s="19"/>
      <c r="G186" s="19">
        <v>0</v>
      </c>
      <c r="H186" s="19">
        <v>22.9</v>
      </c>
      <c r="I186" s="19"/>
      <c r="J186" s="19">
        <v>22.9</v>
      </c>
      <c r="K186" s="19">
        <v>22.9</v>
      </c>
      <c r="L186" s="19">
        <v>5040</v>
      </c>
      <c r="M186" s="19"/>
      <c r="N186" s="19">
        <v>5040</v>
      </c>
      <c r="O186" s="74">
        <v>220087.33624454148</v>
      </c>
      <c r="P186" s="5"/>
    </row>
    <row r="187" spans="1:16" ht="19.5">
      <c r="A187" s="28" t="s">
        <v>3</v>
      </c>
      <c r="B187" s="94"/>
      <c r="C187" s="94"/>
      <c r="D187" s="3" t="s">
        <v>23</v>
      </c>
      <c r="E187" s="19"/>
      <c r="F187" s="19"/>
      <c r="G187" s="19">
        <v>0</v>
      </c>
      <c r="H187" s="19">
        <v>5.3</v>
      </c>
      <c r="I187" s="19"/>
      <c r="J187" s="19">
        <v>5.3</v>
      </c>
      <c r="K187" s="19">
        <v>5.3</v>
      </c>
      <c r="L187" s="19">
        <v>400</v>
      </c>
      <c r="M187" s="19"/>
      <c r="N187" s="19">
        <v>400</v>
      </c>
      <c r="O187" s="74">
        <v>75471.698113207545</v>
      </c>
      <c r="P187" s="5"/>
    </row>
    <row r="188" spans="1:16" ht="19.5">
      <c r="A188" s="28" t="s">
        <v>3</v>
      </c>
      <c r="B188" s="94"/>
      <c r="C188" s="94"/>
      <c r="D188" s="3" t="s">
        <v>24</v>
      </c>
      <c r="E188" s="19"/>
      <c r="F188" s="19"/>
      <c r="G188" s="19">
        <v>0</v>
      </c>
      <c r="H188" s="19">
        <v>8.9</v>
      </c>
      <c r="I188" s="19"/>
      <c r="J188" s="19">
        <v>8.9</v>
      </c>
      <c r="K188" s="19">
        <v>8.9</v>
      </c>
      <c r="L188" s="19">
        <v>1780</v>
      </c>
      <c r="M188" s="19"/>
      <c r="N188" s="19">
        <v>1780</v>
      </c>
      <c r="O188" s="74">
        <v>200000</v>
      </c>
      <c r="P188" s="5"/>
    </row>
    <row r="189" spans="1:16" ht="19.5">
      <c r="A189" s="28" t="s">
        <v>3</v>
      </c>
      <c r="B189" s="94"/>
      <c r="C189" s="94"/>
      <c r="D189" s="3" t="s">
        <v>25</v>
      </c>
      <c r="E189" s="19"/>
      <c r="F189" s="19"/>
      <c r="G189" s="19">
        <v>0</v>
      </c>
      <c r="H189" s="19">
        <v>17.399999999999999</v>
      </c>
      <c r="I189" s="19"/>
      <c r="J189" s="19">
        <v>17.399999999999999</v>
      </c>
      <c r="K189" s="19">
        <v>17.399999999999999</v>
      </c>
      <c r="L189" s="19">
        <v>621</v>
      </c>
      <c r="M189" s="19"/>
      <c r="N189" s="19">
        <v>621</v>
      </c>
      <c r="O189" s="74">
        <v>35689.655172413797</v>
      </c>
      <c r="P189" s="5"/>
    </row>
    <row r="190" spans="1:16" ht="19.5">
      <c r="A190" s="28" t="s">
        <v>3</v>
      </c>
      <c r="B190" s="94"/>
      <c r="C190" s="95"/>
      <c r="D190" s="15" t="s">
        <v>72</v>
      </c>
      <c r="E190" s="19">
        <v>0</v>
      </c>
      <c r="F190" s="19">
        <v>0</v>
      </c>
      <c r="G190" s="19">
        <v>0</v>
      </c>
      <c r="H190" s="19">
        <v>121.4</v>
      </c>
      <c r="I190" s="19">
        <v>0</v>
      </c>
      <c r="J190" s="19">
        <v>121.4</v>
      </c>
      <c r="K190" s="19">
        <v>121.4</v>
      </c>
      <c r="L190" s="19">
        <v>25296</v>
      </c>
      <c r="M190" s="19">
        <v>0</v>
      </c>
      <c r="N190" s="19">
        <v>25296</v>
      </c>
      <c r="O190" s="74">
        <v>208369.0280065898</v>
      </c>
      <c r="P190" s="5"/>
    </row>
    <row r="191" spans="1:16" ht="19.5">
      <c r="A191" s="28" t="s">
        <v>3</v>
      </c>
      <c r="B191" s="94"/>
      <c r="C191" s="93" t="s">
        <v>73</v>
      </c>
      <c r="D191" s="3" t="s">
        <v>21</v>
      </c>
      <c r="E191" s="19"/>
      <c r="F191" s="19"/>
      <c r="G191" s="19">
        <v>0</v>
      </c>
      <c r="H191" s="19"/>
      <c r="I191" s="19"/>
      <c r="J191" s="19">
        <v>0</v>
      </c>
      <c r="K191" s="19">
        <v>0</v>
      </c>
      <c r="L191" s="19"/>
      <c r="M191" s="19"/>
      <c r="N191" s="19">
        <v>0</v>
      </c>
      <c r="O191" s="74"/>
      <c r="P191" s="5"/>
    </row>
    <row r="192" spans="1:16" ht="19.5">
      <c r="A192" s="28" t="s">
        <v>3</v>
      </c>
      <c r="B192" s="94"/>
      <c r="C192" s="94"/>
      <c r="D192" s="3" t="s">
        <v>74</v>
      </c>
      <c r="E192" s="19"/>
      <c r="F192" s="19"/>
      <c r="G192" s="19">
        <v>0</v>
      </c>
      <c r="H192" s="19">
        <v>0.6</v>
      </c>
      <c r="I192" s="19"/>
      <c r="J192" s="19">
        <v>0.6</v>
      </c>
      <c r="K192" s="19">
        <v>0.6</v>
      </c>
      <c r="L192" s="19">
        <v>150</v>
      </c>
      <c r="M192" s="19"/>
      <c r="N192" s="19">
        <v>150</v>
      </c>
      <c r="O192" s="74">
        <v>250000</v>
      </c>
      <c r="P192" s="5"/>
    </row>
    <row r="193" spans="1:16" ht="19.5">
      <c r="A193" s="28" t="s">
        <v>3</v>
      </c>
      <c r="B193" s="94"/>
      <c r="C193" s="94"/>
      <c r="D193" s="3" t="s">
        <v>75</v>
      </c>
      <c r="E193" s="19"/>
      <c r="F193" s="19"/>
      <c r="G193" s="19">
        <v>0</v>
      </c>
      <c r="H193" s="19"/>
      <c r="I193" s="19"/>
      <c r="J193" s="19">
        <v>0</v>
      </c>
      <c r="K193" s="19">
        <v>0</v>
      </c>
      <c r="L193" s="19"/>
      <c r="M193" s="19"/>
      <c r="N193" s="19">
        <v>0</v>
      </c>
      <c r="O193" s="74"/>
      <c r="P193" s="5"/>
    </row>
    <row r="194" spans="1:16" ht="19.5">
      <c r="A194" s="28" t="s">
        <v>3</v>
      </c>
      <c r="B194" s="94"/>
      <c r="C194" s="95"/>
      <c r="D194" s="15" t="s">
        <v>76</v>
      </c>
      <c r="E194" s="19">
        <v>0</v>
      </c>
      <c r="F194" s="19">
        <v>0</v>
      </c>
      <c r="G194" s="19">
        <v>0</v>
      </c>
      <c r="H194" s="19">
        <v>0.6</v>
      </c>
      <c r="I194" s="19">
        <v>0</v>
      </c>
      <c r="J194" s="19">
        <v>0.6</v>
      </c>
      <c r="K194" s="19">
        <v>0.6</v>
      </c>
      <c r="L194" s="19">
        <v>150</v>
      </c>
      <c r="M194" s="19">
        <v>0</v>
      </c>
      <c r="N194" s="19">
        <v>150</v>
      </c>
      <c r="O194" s="74"/>
      <c r="P194" s="5"/>
    </row>
    <row r="195" spans="1:16" ht="19.5">
      <c r="A195" s="28" t="s">
        <v>3</v>
      </c>
      <c r="B195" s="95"/>
      <c r="C195" s="16" t="s">
        <v>77</v>
      </c>
      <c r="D195" s="16"/>
      <c r="E195" s="19">
        <v>0</v>
      </c>
      <c r="F195" s="19">
        <v>0</v>
      </c>
      <c r="G195" s="19">
        <v>0</v>
      </c>
      <c r="H195" s="19">
        <v>122</v>
      </c>
      <c r="I195" s="19">
        <v>0</v>
      </c>
      <c r="J195" s="19">
        <v>122</v>
      </c>
      <c r="K195" s="19">
        <v>122</v>
      </c>
      <c r="L195" s="19">
        <v>25446</v>
      </c>
      <c r="M195" s="19">
        <v>0</v>
      </c>
      <c r="N195" s="19">
        <v>25446</v>
      </c>
      <c r="O195" s="74">
        <v>208573.7704918033</v>
      </c>
      <c r="P195" s="5"/>
    </row>
    <row r="196" spans="1:16" ht="19.5">
      <c r="A196" s="28" t="s">
        <v>3</v>
      </c>
      <c r="B196" s="84" t="s">
        <v>78</v>
      </c>
      <c r="C196" s="3" t="s">
        <v>79</v>
      </c>
      <c r="D196" s="3"/>
      <c r="E196" s="19">
        <v>11</v>
      </c>
      <c r="F196" s="19"/>
      <c r="G196" s="19">
        <v>11</v>
      </c>
      <c r="H196" s="19">
        <v>45</v>
      </c>
      <c r="I196" s="19"/>
      <c r="J196" s="19">
        <v>45</v>
      </c>
      <c r="K196" s="19">
        <v>56</v>
      </c>
      <c r="L196" s="19">
        <v>0.22500000000000001</v>
      </c>
      <c r="M196" s="19"/>
      <c r="N196" s="19">
        <v>0.22500000000000001</v>
      </c>
      <c r="O196" s="5">
        <v>5</v>
      </c>
      <c r="P196" s="5"/>
    </row>
    <row r="197" spans="1:16" ht="19.5">
      <c r="A197" s="28" t="s">
        <v>3</v>
      </c>
      <c r="B197" s="85"/>
      <c r="C197" s="3" t="s">
        <v>80</v>
      </c>
      <c r="D197" s="3"/>
      <c r="E197" s="19">
        <v>14</v>
      </c>
      <c r="F197" s="19"/>
      <c r="G197" s="19">
        <v>14</v>
      </c>
      <c r="H197" s="19">
        <v>10</v>
      </c>
      <c r="I197" s="19"/>
      <c r="J197" s="19">
        <v>10</v>
      </c>
      <c r="K197" s="19">
        <v>24</v>
      </c>
      <c r="L197" s="19">
        <v>40</v>
      </c>
      <c r="M197" s="19"/>
      <c r="N197" s="19">
        <v>40</v>
      </c>
      <c r="O197" s="74">
        <v>4000</v>
      </c>
      <c r="P197" s="5"/>
    </row>
    <row r="198" spans="1:16" ht="19.5">
      <c r="A198" s="28" t="s">
        <v>3</v>
      </c>
      <c r="B198" s="85"/>
      <c r="C198" s="3" t="s">
        <v>81</v>
      </c>
      <c r="D198" s="3"/>
      <c r="E198" s="19">
        <v>55</v>
      </c>
      <c r="F198" s="19"/>
      <c r="G198" s="19">
        <v>55</v>
      </c>
      <c r="H198" s="19">
        <v>62</v>
      </c>
      <c r="I198" s="19"/>
      <c r="J198" s="19">
        <v>62</v>
      </c>
      <c r="K198" s="19">
        <v>117</v>
      </c>
      <c r="L198" s="19">
        <v>1913.3</v>
      </c>
      <c r="M198" s="19"/>
      <c r="N198" s="19">
        <v>1913.3</v>
      </c>
      <c r="O198" s="74">
        <v>30859.677419354837</v>
      </c>
      <c r="P198" s="5"/>
    </row>
    <row r="199" spans="1:16" ht="19.5">
      <c r="A199" s="28" t="s">
        <v>3</v>
      </c>
      <c r="B199" s="85"/>
      <c r="C199" s="3" t="s">
        <v>82</v>
      </c>
      <c r="D199" s="3"/>
      <c r="E199" s="19"/>
      <c r="F199" s="19"/>
      <c r="G199" s="19">
        <v>0</v>
      </c>
      <c r="H199" s="19">
        <v>210</v>
      </c>
      <c r="I199" s="19"/>
      <c r="J199" s="19">
        <v>210</v>
      </c>
      <c r="K199" s="19">
        <v>210</v>
      </c>
      <c r="L199" s="19">
        <v>3018</v>
      </c>
      <c r="M199" s="19"/>
      <c r="N199" s="19">
        <v>3018</v>
      </c>
      <c r="O199" s="74">
        <v>14371.428571428572</v>
      </c>
      <c r="P199" s="5"/>
    </row>
    <row r="200" spans="1:16" ht="19.5">
      <c r="A200" s="28" t="s">
        <v>3</v>
      </c>
      <c r="B200" s="85"/>
      <c r="C200" s="3" t="s">
        <v>83</v>
      </c>
      <c r="D200" s="3"/>
      <c r="E200" s="19"/>
      <c r="F200" s="19"/>
      <c r="G200" s="19">
        <v>0</v>
      </c>
      <c r="H200" s="19">
        <v>53</v>
      </c>
      <c r="I200" s="19"/>
      <c r="J200" s="19">
        <v>53</v>
      </c>
      <c r="K200" s="19">
        <v>53</v>
      </c>
      <c r="L200" s="19">
        <v>6365</v>
      </c>
      <c r="M200" s="19"/>
      <c r="N200" s="19">
        <v>6365</v>
      </c>
      <c r="O200" s="74">
        <v>120094.33962264151</v>
      </c>
      <c r="P200" s="5"/>
    </row>
    <row r="201" spans="1:16" ht="19.5">
      <c r="A201" s="28" t="s">
        <v>3</v>
      </c>
      <c r="B201" s="86"/>
      <c r="C201" s="69" t="s">
        <v>84</v>
      </c>
      <c r="D201" s="70"/>
      <c r="E201" s="19">
        <v>80</v>
      </c>
      <c r="F201" s="19">
        <v>0</v>
      </c>
      <c r="G201" s="19">
        <v>80</v>
      </c>
      <c r="H201" s="19">
        <v>380</v>
      </c>
      <c r="I201" s="19">
        <v>0</v>
      </c>
      <c r="J201" s="19">
        <v>380</v>
      </c>
      <c r="K201" s="19">
        <v>460</v>
      </c>
      <c r="L201" s="19">
        <v>11336.525</v>
      </c>
      <c r="M201" s="19">
        <v>0</v>
      </c>
      <c r="N201" s="19">
        <v>11336.525</v>
      </c>
      <c r="O201" s="74">
        <v>29832.960526315786</v>
      </c>
      <c r="P201" s="5"/>
    </row>
    <row r="202" spans="1:16" ht="19.5">
      <c r="A202" s="28" t="s">
        <v>3</v>
      </c>
      <c r="B202" s="87" t="s">
        <v>85</v>
      </c>
      <c r="C202" s="88"/>
      <c r="D202" s="89"/>
      <c r="E202" s="19">
        <v>818.2</v>
      </c>
      <c r="F202" s="19">
        <v>0</v>
      </c>
      <c r="G202" s="19">
        <v>818.2</v>
      </c>
      <c r="H202" s="19">
        <v>3017.3999999999996</v>
      </c>
      <c r="I202" s="19">
        <v>0</v>
      </c>
      <c r="J202" s="19">
        <v>3017.3999999999996</v>
      </c>
      <c r="K202" s="19">
        <v>3835.6</v>
      </c>
      <c r="L202" s="19">
        <v>44463.925000000003</v>
      </c>
      <c r="M202" s="19">
        <v>0</v>
      </c>
      <c r="N202" s="19">
        <v>44463.925000000003</v>
      </c>
      <c r="O202" s="74"/>
      <c r="P202" s="5"/>
    </row>
    <row r="203" spans="1:16" ht="19.5">
      <c r="A203" s="28" t="s">
        <v>4</v>
      </c>
      <c r="B203" s="98" t="s">
        <v>26</v>
      </c>
      <c r="C203" s="99"/>
      <c r="D203" s="100"/>
      <c r="E203" s="96" t="s">
        <v>27</v>
      </c>
      <c r="F203" s="96"/>
      <c r="G203" s="96"/>
      <c r="H203" s="96" t="s">
        <v>28</v>
      </c>
      <c r="I203" s="96"/>
      <c r="J203" s="96"/>
      <c r="K203" s="96" t="s">
        <v>29</v>
      </c>
      <c r="L203" s="96" t="s">
        <v>30</v>
      </c>
      <c r="M203" s="96"/>
      <c r="N203" s="96"/>
      <c r="O203" s="96" t="s">
        <v>31</v>
      </c>
      <c r="P203" s="96"/>
    </row>
    <row r="204" spans="1:16" ht="19.5">
      <c r="A204" s="28" t="s">
        <v>4</v>
      </c>
      <c r="B204" s="101"/>
      <c r="C204" s="102"/>
      <c r="D204" s="103"/>
      <c r="E204" s="74" t="s">
        <v>32</v>
      </c>
      <c r="F204" s="74" t="s">
        <v>33</v>
      </c>
      <c r="G204" s="74" t="s">
        <v>0</v>
      </c>
      <c r="H204" s="74" t="s">
        <v>32</v>
      </c>
      <c r="I204" s="74" t="s">
        <v>33</v>
      </c>
      <c r="J204" s="74" t="s">
        <v>0</v>
      </c>
      <c r="K204" s="96"/>
      <c r="L204" s="74" t="s">
        <v>32</v>
      </c>
      <c r="M204" s="74" t="s">
        <v>33</v>
      </c>
      <c r="N204" s="74" t="s">
        <v>0</v>
      </c>
      <c r="O204" s="74" t="s">
        <v>32</v>
      </c>
      <c r="P204" s="74" t="s">
        <v>33</v>
      </c>
    </row>
    <row r="205" spans="1:16" ht="19.5">
      <c r="A205" s="28" t="s">
        <v>4</v>
      </c>
      <c r="B205" s="97" t="s">
        <v>34</v>
      </c>
      <c r="C205" s="72" t="s">
        <v>35</v>
      </c>
      <c r="D205" s="73"/>
      <c r="E205" s="19">
        <v>0</v>
      </c>
      <c r="F205" s="19"/>
      <c r="G205" s="19">
        <v>0</v>
      </c>
      <c r="H205" s="19">
        <v>0</v>
      </c>
      <c r="I205" s="19"/>
      <c r="J205" s="19">
        <v>0</v>
      </c>
      <c r="K205" s="19">
        <v>0</v>
      </c>
      <c r="L205" s="19">
        <v>0</v>
      </c>
      <c r="M205" s="19"/>
      <c r="N205" s="19">
        <v>0</v>
      </c>
      <c r="O205" s="74"/>
      <c r="P205" s="8"/>
    </row>
    <row r="206" spans="1:16" ht="19.5">
      <c r="A206" s="28" t="s">
        <v>4</v>
      </c>
      <c r="B206" s="97"/>
      <c r="C206" s="72" t="s">
        <v>36</v>
      </c>
      <c r="D206" s="73"/>
      <c r="E206" s="19"/>
      <c r="F206" s="19"/>
      <c r="G206" s="19">
        <v>0</v>
      </c>
      <c r="H206" s="19">
        <v>0</v>
      </c>
      <c r="I206" s="19"/>
      <c r="J206" s="19">
        <v>0</v>
      </c>
      <c r="K206" s="19">
        <v>0</v>
      </c>
      <c r="L206" s="19">
        <v>0</v>
      </c>
      <c r="M206" s="19"/>
      <c r="N206" s="19">
        <v>0</v>
      </c>
      <c r="O206" s="74"/>
      <c r="P206" s="8"/>
    </row>
    <row r="207" spans="1:16" ht="19.5">
      <c r="A207" s="28" t="s">
        <v>4</v>
      </c>
      <c r="B207" s="97"/>
      <c r="C207" s="72" t="s">
        <v>37</v>
      </c>
      <c r="D207" s="73"/>
      <c r="E207" s="19">
        <v>1</v>
      </c>
      <c r="F207" s="19"/>
      <c r="G207" s="19">
        <v>1</v>
      </c>
      <c r="H207" s="19">
        <v>1</v>
      </c>
      <c r="I207" s="19"/>
      <c r="J207" s="19">
        <v>1</v>
      </c>
      <c r="K207" s="19">
        <v>2</v>
      </c>
      <c r="L207" s="19">
        <v>25</v>
      </c>
      <c r="M207" s="19"/>
      <c r="N207" s="19">
        <v>25</v>
      </c>
      <c r="O207" s="74">
        <v>25000</v>
      </c>
      <c r="P207" s="8"/>
    </row>
    <row r="208" spans="1:16" ht="19.5">
      <c r="A208" s="28" t="s">
        <v>4</v>
      </c>
      <c r="B208" s="97"/>
      <c r="C208" s="72" t="s">
        <v>38</v>
      </c>
      <c r="D208" s="73"/>
      <c r="E208" s="19">
        <v>1</v>
      </c>
      <c r="F208" s="19">
        <v>0</v>
      </c>
      <c r="G208" s="19">
        <v>1</v>
      </c>
      <c r="H208" s="19">
        <v>1</v>
      </c>
      <c r="I208" s="19">
        <v>0</v>
      </c>
      <c r="J208" s="19">
        <v>1</v>
      </c>
      <c r="K208" s="19">
        <v>2</v>
      </c>
      <c r="L208" s="19">
        <v>25</v>
      </c>
      <c r="M208" s="19">
        <v>0</v>
      </c>
      <c r="N208" s="19">
        <v>25</v>
      </c>
      <c r="O208" s="74">
        <v>25000</v>
      </c>
      <c r="P208" s="8"/>
    </row>
    <row r="209" spans="1:16" ht="19.5">
      <c r="A209" s="28" t="s">
        <v>4</v>
      </c>
      <c r="B209" s="84" t="s">
        <v>39</v>
      </c>
      <c r="C209" s="69" t="s">
        <v>40</v>
      </c>
      <c r="D209" s="70"/>
      <c r="E209" s="19"/>
      <c r="F209" s="19"/>
      <c r="G209" s="19">
        <v>0</v>
      </c>
      <c r="H209" s="19">
        <v>0</v>
      </c>
      <c r="I209" s="19"/>
      <c r="J209" s="19">
        <v>0</v>
      </c>
      <c r="K209" s="19">
        <v>0</v>
      </c>
      <c r="L209" s="19">
        <v>0</v>
      </c>
      <c r="M209" s="19"/>
      <c r="N209" s="19">
        <v>0</v>
      </c>
      <c r="O209" s="74"/>
      <c r="P209" s="8"/>
    </row>
    <row r="210" spans="1:16" ht="19.5">
      <c r="A210" s="28" t="s">
        <v>4</v>
      </c>
      <c r="B210" s="85" t="s">
        <v>39</v>
      </c>
      <c r="C210" s="72" t="s">
        <v>41</v>
      </c>
      <c r="D210" s="73"/>
      <c r="E210" s="19"/>
      <c r="F210" s="19"/>
      <c r="G210" s="19">
        <v>0</v>
      </c>
      <c r="H210" s="19">
        <v>0</v>
      </c>
      <c r="I210" s="19"/>
      <c r="J210" s="19">
        <v>0</v>
      </c>
      <c r="K210" s="19">
        <v>0</v>
      </c>
      <c r="L210" s="19">
        <v>0</v>
      </c>
      <c r="M210" s="19"/>
      <c r="N210" s="19">
        <v>0</v>
      </c>
      <c r="O210" s="74"/>
      <c r="P210" s="8"/>
    </row>
    <row r="211" spans="1:16" ht="19.5">
      <c r="A211" s="28" t="s">
        <v>4</v>
      </c>
      <c r="B211" s="85"/>
      <c r="C211" s="72" t="s">
        <v>42</v>
      </c>
      <c r="D211" s="73"/>
      <c r="E211" s="19"/>
      <c r="F211" s="19"/>
      <c r="G211" s="19">
        <v>0</v>
      </c>
      <c r="H211" s="19">
        <v>0</v>
      </c>
      <c r="I211" s="19"/>
      <c r="J211" s="19">
        <v>0</v>
      </c>
      <c r="K211" s="19">
        <v>0</v>
      </c>
      <c r="L211" s="19">
        <v>0</v>
      </c>
      <c r="M211" s="19"/>
      <c r="N211" s="19">
        <v>0</v>
      </c>
      <c r="O211" s="74"/>
      <c r="P211" s="8"/>
    </row>
    <row r="212" spans="1:16" ht="19.5">
      <c r="A212" s="28" t="s">
        <v>4</v>
      </c>
      <c r="B212" s="85"/>
      <c r="C212" s="72" t="s">
        <v>43</v>
      </c>
      <c r="D212" s="73"/>
      <c r="E212" s="19">
        <v>0</v>
      </c>
      <c r="F212" s="19"/>
      <c r="G212" s="19">
        <v>0</v>
      </c>
      <c r="H212" s="19">
        <v>0</v>
      </c>
      <c r="I212" s="19"/>
      <c r="J212" s="19">
        <v>0</v>
      </c>
      <c r="K212" s="19">
        <v>0</v>
      </c>
      <c r="L212" s="19">
        <v>0</v>
      </c>
      <c r="M212" s="19"/>
      <c r="N212" s="19">
        <v>0</v>
      </c>
      <c r="O212" s="74"/>
      <c r="P212" s="8"/>
    </row>
    <row r="213" spans="1:16" ht="19.5">
      <c r="A213" s="28" t="s">
        <v>4</v>
      </c>
      <c r="B213" s="85"/>
      <c r="C213" s="72" t="s">
        <v>44</v>
      </c>
      <c r="D213" s="73"/>
      <c r="E213" s="19"/>
      <c r="F213" s="19"/>
      <c r="G213" s="19">
        <v>0</v>
      </c>
      <c r="H213" s="19">
        <v>0</v>
      </c>
      <c r="I213" s="19"/>
      <c r="J213" s="19">
        <v>0</v>
      </c>
      <c r="K213" s="19">
        <v>0</v>
      </c>
      <c r="L213" s="19">
        <v>0</v>
      </c>
      <c r="M213" s="19"/>
      <c r="N213" s="19">
        <v>0</v>
      </c>
      <c r="O213" s="74"/>
      <c r="P213" s="8"/>
    </row>
    <row r="214" spans="1:16" ht="19.5">
      <c r="A214" s="28" t="s">
        <v>4</v>
      </c>
      <c r="B214" s="85"/>
      <c r="C214" s="72" t="s">
        <v>45</v>
      </c>
      <c r="D214" s="73"/>
      <c r="E214" s="19"/>
      <c r="F214" s="19"/>
      <c r="G214" s="19">
        <v>0</v>
      </c>
      <c r="H214" s="19"/>
      <c r="I214" s="19"/>
      <c r="J214" s="19">
        <v>0</v>
      </c>
      <c r="K214" s="19">
        <v>0</v>
      </c>
      <c r="L214" s="19"/>
      <c r="M214" s="19"/>
      <c r="N214" s="19">
        <v>0</v>
      </c>
      <c r="O214" s="74"/>
      <c r="P214" s="8"/>
    </row>
    <row r="215" spans="1:16" ht="19.5">
      <c r="A215" s="28" t="s">
        <v>4</v>
      </c>
      <c r="B215" s="85"/>
      <c r="C215" s="72" t="s">
        <v>46</v>
      </c>
      <c r="D215" s="73"/>
      <c r="E215" s="19"/>
      <c r="F215" s="19"/>
      <c r="G215" s="19">
        <v>0</v>
      </c>
      <c r="H215" s="19">
        <v>0</v>
      </c>
      <c r="I215" s="19"/>
      <c r="J215" s="19">
        <v>0</v>
      </c>
      <c r="K215" s="19">
        <v>0</v>
      </c>
      <c r="L215" s="19">
        <v>0</v>
      </c>
      <c r="M215" s="19"/>
      <c r="N215" s="19">
        <v>0</v>
      </c>
      <c r="O215" s="74"/>
      <c r="P215" s="8"/>
    </row>
    <row r="216" spans="1:16" ht="19.5">
      <c r="A216" s="28" t="s">
        <v>4</v>
      </c>
      <c r="B216" s="85"/>
      <c r="C216" s="72" t="s">
        <v>47</v>
      </c>
      <c r="D216" s="73"/>
      <c r="E216" s="19"/>
      <c r="F216" s="19"/>
      <c r="G216" s="19">
        <v>0</v>
      </c>
      <c r="H216" s="19"/>
      <c r="I216" s="19"/>
      <c r="J216" s="19">
        <v>0</v>
      </c>
      <c r="K216" s="19">
        <v>0</v>
      </c>
      <c r="L216" s="19"/>
      <c r="M216" s="19"/>
      <c r="N216" s="19">
        <v>0</v>
      </c>
      <c r="O216" s="74"/>
      <c r="P216" s="8"/>
    </row>
    <row r="217" spans="1:16" ht="19.5">
      <c r="A217" s="28" t="s">
        <v>4</v>
      </c>
      <c r="B217" s="86"/>
      <c r="C217" s="69" t="s">
        <v>48</v>
      </c>
      <c r="D217" s="69"/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74"/>
      <c r="P217" s="8"/>
    </row>
    <row r="218" spans="1:16" ht="19.5">
      <c r="A218" s="28" t="s">
        <v>4</v>
      </c>
      <c r="B218" s="90" t="s">
        <v>49</v>
      </c>
      <c r="C218" s="69" t="s">
        <v>50</v>
      </c>
      <c r="D218" s="70"/>
      <c r="E218" s="19">
        <v>10</v>
      </c>
      <c r="F218" s="19"/>
      <c r="G218" s="19">
        <v>10</v>
      </c>
      <c r="H218" s="19">
        <v>410</v>
      </c>
      <c r="I218" s="19"/>
      <c r="J218" s="19">
        <v>410</v>
      </c>
      <c r="K218" s="19">
        <v>420</v>
      </c>
      <c r="L218" s="19">
        <v>4200</v>
      </c>
      <c r="M218" s="19"/>
      <c r="N218" s="19">
        <v>4200</v>
      </c>
      <c r="O218" s="74">
        <v>10243.90243902439</v>
      </c>
      <c r="P218" s="8"/>
    </row>
    <row r="219" spans="1:16" ht="19.5">
      <c r="A219" s="28" t="s">
        <v>4</v>
      </c>
      <c r="B219" s="91" t="s">
        <v>49</v>
      </c>
      <c r="C219" s="69" t="s">
        <v>51</v>
      </c>
      <c r="D219" s="70"/>
      <c r="E219" s="19"/>
      <c r="F219" s="19"/>
      <c r="G219" s="19">
        <v>0</v>
      </c>
      <c r="H219" s="19"/>
      <c r="I219" s="19"/>
      <c r="J219" s="19">
        <v>0</v>
      </c>
      <c r="K219" s="19">
        <v>0</v>
      </c>
      <c r="L219" s="19"/>
      <c r="M219" s="19"/>
      <c r="N219" s="19">
        <v>0</v>
      </c>
      <c r="O219" s="74"/>
      <c r="P219" s="8"/>
    </row>
    <row r="220" spans="1:16" ht="19.5">
      <c r="A220" s="28" t="s">
        <v>4</v>
      </c>
      <c r="B220" s="92"/>
      <c r="C220" s="14" t="s">
        <v>52</v>
      </c>
      <c r="D220" s="70"/>
      <c r="E220" s="19">
        <v>10</v>
      </c>
      <c r="F220" s="19">
        <v>0</v>
      </c>
      <c r="G220" s="19">
        <v>10</v>
      </c>
      <c r="H220" s="19">
        <v>410</v>
      </c>
      <c r="I220" s="19">
        <v>0</v>
      </c>
      <c r="J220" s="19">
        <v>410</v>
      </c>
      <c r="K220" s="19">
        <v>420</v>
      </c>
      <c r="L220" s="19">
        <v>4200</v>
      </c>
      <c r="M220" s="19">
        <v>0</v>
      </c>
      <c r="N220" s="19">
        <v>4200</v>
      </c>
      <c r="O220" s="74">
        <v>10243.90243902439</v>
      </c>
      <c r="P220" s="8"/>
    </row>
    <row r="221" spans="1:16" ht="19.5">
      <c r="A221" s="28" t="s">
        <v>4</v>
      </c>
      <c r="B221" s="84" t="s">
        <v>53</v>
      </c>
      <c r="C221" s="69" t="s">
        <v>54</v>
      </c>
      <c r="D221" s="70"/>
      <c r="E221" s="19">
        <v>100</v>
      </c>
      <c r="F221" s="19"/>
      <c r="G221" s="19">
        <v>100</v>
      </c>
      <c r="H221" s="19">
        <v>290</v>
      </c>
      <c r="I221" s="19"/>
      <c r="J221" s="19">
        <v>290</v>
      </c>
      <c r="K221" s="19">
        <v>390</v>
      </c>
      <c r="L221" s="19">
        <v>270</v>
      </c>
      <c r="M221" s="19"/>
      <c r="N221" s="19">
        <v>270</v>
      </c>
      <c r="O221" s="74">
        <v>931.0344827586207</v>
      </c>
      <c r="P221" s="8"/>
    </row>
    <row r="222" spans="1:16" ht="19.5">
      <c r="A222" s="28" t="s">
        <v>4</v>
      </c>
      <c r="B222" s="85"/>
      <c r="C222" s="69" t="s">
        <v>55</v>
      </c>
      <c r="D222" s="70"/>
      <c r="E222" s="19">
        <v>0</v>
      </c>
      <c r="F222" s="19"/>
      <c r="G222" s="19">
        <v>0</v>
      </c>
      <c r="H222" s="19">
        <v>0</v>
      </c>
      <c r="I222" s="19"/>
      <c r="J222" s="19">
        <v>0</v>
      </c>
      <c r="K222" s="19">
        <v>0</v>
      </c>
      <c r="L222" s="19">
        <v>0</v>
      </c>
      <c r="M222" s="19"/>
      <c r="N222" s="19">
        <v>0</v>
      </c>
      <c r="O222" s="74"/>
      <c r="P222" s="8"/>
    </row>
    <row r="223" spans="1:16" ht="19.5">
      <c r="A223" s="28" t="s">
        <v>4</v>
      </c>
      <c r="B223" s="85"/>
      <c r="C223" s="69" t="s">
        <v>56</v>
      </c>
      <c r="D223" s="70"/>
      <c r="E223" s="19">
        <v>0</v>
      </c>
      <c r="F223" s="19"/>
      <c r="G223" s="19">
        <v>0</v>
      </c>
      <c r="H223" s="19">
        <v>0</v>
      </c>
      <c r="I223" s="19"/>
      <c r="J223" s="19">
        <v>0</v>
      </c>
      <c r="K223" s="19">
        <v>0</v>
      </c>
      <c r="L223" s="19">
        <v>0</v>
      </c>
      <c r="M223" s="19"/>
      <c r="N223" s="19">
        <v>0</v>
      </c>
      <c r="O223" s="74"/>
      <c r="P223" s="8"/>
    </row>
    <row r="224" spans="1:16" ht="19.5">
      <c r="A224" s="28" t="s">
        <v>4</v>
      </c>
      <c r="B224" s="85"/>
      <c r="C224" s="69" t="s">
        <v>57</v>
      </c>
      <c r="D224" s="70"/>
      <c r="E224" s="19"/>
      <c r="F224" s="19"/>
      <c r="G224" s="19">
        <v>0</v>
      </c>
      <c r="H224" s="19"/>
      <c r="I224" s="19"/>
      <c r="J224" s="19">
        <v>0</v>
      </c>
      <c r="K224" s="19">
        <v>0</v>
      </c>
      <c r="L224" s="19"/>
      <c r="M224" s="19"/>
      <c r="N224" s="19">
        <v>0</v>
      </c>
      <c r="O224" s="74"/>
      <c r="P224" s="8"/>
    </row>
    <row r="225" spans="1:16" ht="19.5">
      <c r="A225" s="28" t="s">
        <v>4</v>
      </c>
      <c r="B225" s="86"/>
      <c r="C225" s="69" t="s">
        <v>58</v>
      </c>
      <c r="D225" s="70"/>
      <c r="E225" s="19">
        <v>100</v>
      </c>
      <c r="F225" s="19">
        <v>0</v>
      </c>
      <c r="G225" s="19">
        <v>100</v>
      </c>
      <c r="H225" s="19">
        <v>290</v>
      </c>
      <c r="I225" s="19">
        <v>0</v>
      </c>
      <c r="J225" s="19">
        <v>290</v>
      </c>
      <c r="K225" s="19">
        <v>390</v>
      </c>
      <c r="L225" s="19">
        <v>270</v>
      </c>
      <c r="M225" s="19">
        <v>0</v>
      </c>
      <c r="N225" s="19">
        <v>270</v>
      </c>
      <c r="O225" s="74">
        <v>931.0344827586207</v>
      </c>
      <c r="P225" s="8"/>
    </row>
    <row r="226" spans="1:16" ht="19.5">
      <c r="A226" s="28" t="s">
        <v>4</v>
      </c>
      <c r="B226" s="90" t="s">
        <v>89</v>
      </c>
      <c r="C226" s="69" t="s">
        <v>59</v>
      </c>
      <c r="D226" s="70"/>
      <c r="E226" s="19">
        <v>1</v>
      </c>
      <c r="F226" s="19"/>
      <c r="G226" s="19">
        <v>1</v>
      </c>
      <c r="H226" s="19">
        <v>0</v>
      </c>
      <c r="I226" s="19"/>
      <c r="J226" s="19">
        <v>0</v>
      </c>
      <c r="K226" s="19">
        <v>1</v>
      </c>
      <c r="L226" s="19">
        <v>0</v>
      </c>
      <c r="M226" s="19"/>
      <c r="N226" s="19">
        <v>0</v>
      </c>
      <c r="O226" s="74"/>
      <c r="P226" s="8"/>
    </row>
    <row r="227" spans="1:16" ht="19.5">
      <c r="A227" s="28" t="s">
        <v>4</v>
      </c>
      <c r="B227" s="91"/>
      <c r="C227" s="69" t="s">
        <v>60</v>
      </c>
      <c r="D227" s="70"/>
      <c r="E227" s="19"/>
      <c r="F227" s="19"/>
      <c r="G227" s="19">
        <v>0</v>
      </c>
      <c r="H227" s="19">
        <v>0.2</v>
      </c>
      <c r="I227" s="19"/>
      <c r="J227" s="19">
        <v>0.2</v>
      </c>
      <c r="K227" s="19">
        <v>0.2</v>
      </c>
      <c r="L227" s="19">
        <v>0.8</v>
      </c>
      <c r="M227" s="19"/>
      <c r="N227" s="19">
        <v>0.8</v>
      </c>
      <c r="O227" s="74">
        <v>4000</v>
      </c>
      <c r="P227" s="8"/>
    </row>
    <row r="228" spans="1:16" ht="19.5">
      <c r="A228" s="28" t="s">
        <v>4</v>
      </c>
      <c r="B228" s="92"/>
      <c r="C228" s="69" t="s">
        <v>61</v>
      </c>
      <c r="D228" s="70"/>
      <c r="E228" s="19">
        <v>1</v>
      </c>
      <c r="F228" s="19">
        <v>0</v>
      </c>
      <c r="G228" s="19">
        <v>1</v>
      </c>
      <c r="H228" s="19">
        <v>0.2</v>
      </c>
      <c r="I228" s="19">
        <v>0</v>
      </c>
      <c r="J228" s="19">
        <v>0.2</v>
      </c>
      <c r="K228" s="19">
        <v>1.2</v>
      </c>
      <c r="L228" s="19">
        <v>0.8</v>
      </c>
      <c r="M228" s="19">
        <v>0</v>
      </c>
      <c r="N228" s="19">
        <v>0.8</v>
      </c>
      <c r="O228" s="74">
        <v>4000</v>
      </c>
      <c r="P228" s="8"/>
    </row>
    <row r="229" spans="1:16" ht="19.5">
      <c r="A229" s="28" t="s">
        <v>4</v>
      </c>
      <c r="B229" s="93" t="s">
        <v>62</v>
      </c>
      <c r="C229" s="69" t="s">
        <v>63</v>
      </c>
      <c r="D229" s="70"/>
      <c r="E229" s="19"/>
      <c r="F229" s="19"/>
      <c r="G229" s="19">
        <v>0</v>
      </c>
      <c r="H229" s="19"/>
      <c r="I229" s="19"/>
      <c r="J229" s="19">
        <v>0</v>
      </c>
      <c r="K229" s="19">
        <v>0</v>
      </c>
      <c r="L229" s="19"/>
      <c r="M229" s="19"/>
      <c r="N229" s="19">
        <v>0</v>
      </c>
      <c r="O229" s="74"/>
      <c r="P229" s="8"/>
    </row>
    <row r="230" spans="1:16" ht="19.5">
      <c r="A230" s="28" t="s">
        <v>4</v>
      </c>
      <c r="B230" s="94"/>
      <c r="C230" s="69" t="s">
        <v>64</v>
      </c>
      <c r="D230" s="70"/>
      <c r="E230" s="19">
        <v>1</v>
      </c>
      <c r="F230" s="19"/>
      <c r="G230" s="19">
        <v>1</v>
      </c>
      <c r="H230" s="19">
        <v>161</v>
      </c>
      <c r="I230" s="19"/>
      <c r="J230" s="19">
        <v>161</v>
      </c>
      <c r="K230" s="19">
        <v>162</v>
      </c>
      <c r="L230" s="19">
        <v>1150</v>
      </c>
      <c r="M230" s="19"/>
      <c r="N230" s="19">
        <v>1150</v>
      </c>
      <c r="O230" s="74">
        <v>7142.8571428571431</v>
      </c>
      <c r="P230" s="8"/>
    </row>
    <row r="231" spans="1:16" ht="19.5">
      <c r="A231" s="28" t="s">
        <v>4</v>
      </c>
      <c r="B231" s="94"/>
      <c r="C231" s="69" t="s">
        <v>65</v>
      </c>
      <c r="D231" s="70"/>
      <c r="E231" s="19"/>
      <c r="F231" s="19"/>
      <c r="G231" s="19">
        <v>0</v>
      </c>
      <c r="H231" s="19"/>
      <c r="I231" s="19"/>
      <c r="J231" s="19">
        <v>0</v>
      </c>
      <c r="K231" s="19">
        <v>0</v>
      </c>
      <c r="L231" s="19"/>
      <c r="M231" s="19"/>
      <c r="N231" s="19">
        <v>0</v>
      </c>
      <c r="O231" s="74"/>
      <c r="P231" s="8"/>
    </row>
    <row r="232" spans="1:16" ht="19.5">
      <c r="A232" s="28" t="s">
        <v>4</v>
      </c>
      <c r="B232" s="94"/>
      <c r="C232" s="69" t="s">
        <v>66</v>
      </c>
      <c r="D232" s="70"/>
      <c r="E232" s="19"/>
      <c r="F232" s="19"/>
      <c r="G232" s="19">
        <v>0</v>
      </c>
      <c r="H232" s="19"/>
      <c r="I232" s="19"/>
      <c r="J232" s="19">
        <v>0</v>
      </c>
      <c r="K232" s="19">
        <v>0</v>
      </c>
      <c r="L232" s="19"/>
      <c r="M232" s="19"/>
      <c r="N232" s="19">
        <v>0</v>
      </c>
      <c r="O232" s="74"/>
      <c r="P232" s="8"/>
    </row>
    <row r="233" spans="1:16" ht="19.5">
      <c r="A233" s="28" t="s">
        <v>4</v>
      </c>
      <c r="B233" s="94"/>
      <c r="C233" s="69" t="s">
        <v>67</v>
      </c>
      <c r="D233" s="70"/>
      <c r="E233" s="19">
        <v>0</v>
      </c>
      <c r="F233" s="19"/>
      <c r="G233" s="19">
        <v>0</v>
      </c>
      <c r="H233" s="19">
        <v>0</v>
      </c>
      <c r="I233" s="19"/>
      <c r="J233" s="19">
        <v>0</v>
      </c>
      <c r="K233" s="19">
        <v>0</v>
      </c>
      <c r="L233" s="19"/>
      <c r="M233" s="19"/>
      <c r="N233" s="19">
        <v>0</v>
      </c>
      <c r="O233" s="74"/>
      <c r="P233" s="8"/>
    </row>
    <row r="234" spans="1:16" ht="19.5">
      <c r="A234" s="28" t="s">
        <v>4</v>
      </c>
      <c r="B234" s="95"/>
      <c r="C234" s="69" t="s">
        <v>68</v>
      </c>
      <c r="D234" s="70"/>
      <c r="E234" s="19">
        <v>1</v>
      </c>
      <c r="F234" s="19">
        <v>0</v>
      </c>
      <c r="G234" s="19">
        <v>1</v>
      </c>
      <c r="H234" s="19">
        <v>161</v>
      </c>
      <c r="I234" s="19">
        <v>0</v>
      </c>
      <c r="J234" s="19">
        <v>161</v>
      </c>
      <c r="K234" s="19">
        <v>162</v>
      </c>
      <c r="L234" s="19">
        <v>1150</v>
      </c>
      <c r="M234" s="19">
        <v>0</v>
      </c>
      <c r="N234" s="19">
        <v>1150</v>
      </c>
      <c r="O234" s="74">
        <v>7142.8571428571431</v>
      </c>
      <c r="P234" s="8"/>
    </row>
    <row r="235" spans="1:16" ht="19.5">
      <c r="A235" s="28" t="s">
        <v>4</v>
      </c>
      <c r="B235" s="94" t="s">
        <v>69</v>
      </c>
      <c r="C235" s="93" t="s">
        <v>70</v>
      </c>
      <c r="D235" s="3" t="s">
        <v>71</v>
      </c>
      <c r="E235" s="19"/>
      <c r="F235" s="19"/>
      <c r="G235" s="19">
        <v>0</v>
      </c>
      <c r="H235" s="19">
        <v>0.5</v>
      </c>
      <c r="I235" s="19"/>
      <c r="J235" s="19">
        <v>0.5</v>
      </c>
      <c r="K235" s="19">
        <v>0.5</v>
      </c>
      <c r="L235" s="19">
        <v>75</v>
      </c>
      <c r="M235" s="19"/>
      <c r="N235" s="19">
        <v>75</v>
      </c>
      <c r="O235" s="74">
        <v>150000</v>
      </c>
      <c r="P235" s="8"/>
    </row>
    <row r="236" spans="1:16" ht="19.5">
      <c r="A236" s="28" t="s">
        <v>4</v>
      </c>
      <c r="B236" s="94"/>
      <c r="C236" s="94"/>
      <c r="D236" s="3" t="s">
        <v>22</v>
      </c>
      <c r="E236" s="19"/>
      <c r="F236" s="19"/>
      <c r="G236" s="19">
        <v>0</v>
      </c>
      <c r="H236" s="19">
        <v>1.5</v>
      </c>
      <c r="I236" s="19"/>
      <c r="J236" s="19">
        <v>1.5</v>
      </c>
      <c r="K236" s="19">
        <v>1.5</v>
      </c>
      <c r="L236" s="19">
        <v>250</v>
      </c>
      <c r="M236" s="19"/>
      <c r="N236" s="19">
        <v>250</v>
      </c>
      <c r="O236" s="74">
        <v>166666.66666666666</v>
      </c>
      <c r="P236" s="8"/>
    </row>
    <row r="237" spans="1:16" ht="19.5">
      <c r="A237" s="28" t="s">
        <v>4</v>
      </c>
      <c r="B237" s="94"/>
      <c r="C237" s="94"/>
      <c r="D237" s="3" t="s">
        <v>23</v>
      </c>
      <c r="E237" s="19"/>
      <c r="F237" s="19"/>
      <c r="G237" s="19">
        <v>0</v>
      </c>
      <c r="H237" s="19">
        <v>7.3</v>
      </c>
      <c r="I237" s="19"/>
      <c r="J237" s="19">
        <v>7.3</v>
      </c>
      <c r="K237" s="19">
        <v>7.3</v>
      </c>
      <c r="L237" s="19">
        <v>731</v>
      </c>
      <c r="M237" s="19"/>
      <c r="N237" s="19">
        <v>731</v>
      </c>
      <c r="O237" s="74">
        <v>100136.98630136986</v>
      </c>
      <c r="P237" s="8"/>
    </row>
    <row r="238" spans="1:16" ht="19.5">
      <c r="A238" s="28" t="s">
        <v>4</v>
      </c>
      <c r="B238" s="94"/>
      <c r="C238" s="94"/>
      <c r="D238" s="3" t="s">
        <v>24</v>
      </c>
      <c r="E238" s="19"/>
      <c r="F238" s="19"/>
      <c r="G238" s="19">
        <v>0</v>
      </c>
      <c r="H238" s="19"/>
      <c r="I238" s="19"/>
      <c r="J238" s="19">
        <v>0</v>
      </c>
      <c r="K238" s="19">
        <v>0</v>
      </c>
      <c r="L238" s="19"/>
      <c r="M238" s="19"/>
      <c r="N238" s="19">
        <v>0</v>
      </c>
      <c r="O238" s="74"/>
      <c r="P238" s="8"/>
    </row>
    <row r="239" spans="1:16" ht="19.5">
      <c r="A239" s="28" t="s">
        <v>4</v>
      </c>
      <c r="B239" s="94"/>
      <c r="C239" s="94"/>
      <c r="D239" s="3" t="s">
        <v>25</v>
      </c>
      <c r="E239" s="19"/>
      <c r="F239" s="19"/>
      <c r="G239" s="19">
        <v>0</v>
      </c>
      <c r="H239" s="19">
        <v>0.1</v>
      </c>
      <c r="I239" s="19"/>
      <c r="J239" s="19">
        <v>0.1</v>
      </c>
      <c r="K239" s="19">
        <v>0.1</v>
      </c>
      <c r="L239" s="19">
        <v>3</v>
      </c>
      <c r="M239" s="19"/>
      <c r="N239" s="19">
        <v>3</v>
      </c>
      <c r="O239" s="74">
        <v>30000</v>
      </c>
      <c r="P239" s="8"/>
    </row>
    <row r="240" spans="1:16" ht="19.5">
      <c r="A240" s="28" t="s">
        <v>4</v>
      </c>
      <c r="B240" s="94"/>
      <c r="C240" s="95"/>
      <c r="D240" s="15" t="s">
        <v>72</v>
      </c>
      <c r="E240" s="19">
        <v>0</v>
      </c>
      <c r="F240" s="19">
        <v>0</v>
      </c>
      <c r="G240" s="19">
        <v>0</v>
      </c>
      <c r="H240" s="19">
        <v>9.4</v>
      </c>
      <c r="I240" s="19">
        <v>0</v>
      </c>
      <c r="J240" s="19">
        <v>9.4</v>
      </c>
      <c r="K240" s="19">
        <v>9.4</v>
      </c>
      <c r="L240" s="19">
        <v>1059</v>
      </c>
      <c r="M240" s="19">
        <v>0</v>
      </c>
      <c r="N240" s="19">
        <v>1059</v>
      </c>
      <c r="O240" s="74">
        <v>112659.57446808509</v>
      </c>
      <c r="P240" s="8"/>
    </row>
    <row r="241" spans="1:16" ht="19.5">
      <c r="A241" s="28" t="s">
        <v>4</v>
      </c>
      <c r="B241" s="94"/>
      <c r="C241" s="93" t="s">
        <v>73</v>
      </c>
      <c r="D241" s="3" t="s">
        <v>21</v>
      </c>
      <c r="E241" s="19"/>
      <c r="F241" s="19"/>
      <c r="G241" s="19">
        <v>0</v>
      </c>
      <c r="H241" s="19"/>
      <c r="I241" s="19"/>
      <c r="J241" s="19">
        <v>0</v>
      </c>
      <c r="K241" s="19">
        <v>0</v>
      </c>
      <c r="L241" s="19"/>
      <c r="M241" s="19"/>
      <c r="N241" s="19">
        <v>0</v>
      </c>
      <c r="O241" s="74"/>
      <c r="P241" s="8"/>
    </row>
    <row r="242" spans="1:16" ht="19.5">
      <c r="A242" s="28" t="s">
        <v>4</v>
      </c>
      <c r="B242" s="94"/>
      <c r="C242" s="94"/>
      <c r="D242" s="3" t="s">
        <v>74</v>
      </c>
      <c r="E242" s="19"/>
      <c r="F242" s="19"/>
      <c r="G242" s="19">
        <v>0</v>
      </c>
      <c r="H242" s="19"/>
      <c r="I242" s="19"/>
      <c r="J242" s="19">
        <v>0</v>
      </c>
      <c r="K242" s="19">
        <v>0</v>
      </c>
      <c r="L242" s="19"/>
      <c r="M242" s="19"/>
      <c r="N242" s="19">
        <v>0</v>
      </c>
      <c r="O242" s="74"/>
      <c r="P242" s="8"/>
    </row>
    <row r="243" spans="1:16" ht="19.5">
      <c r="A243" s="28" t="s">
        <v>4</v>
      </c>
      <c r="B243" s="94"/>
      <c r="C243" s="94"/>
      <c r="D243" s="3" t="s">
        <v>75</v>
      </c>
      <c r="E243" s="19"/>
      <c r="F243" s="19"/>
      <c r="G243" s="19">
        <v>0</v>
      </c>
      <c r="H243" s="19"/>
      <c r="I243" s="19"/>
      <c r="J243" s="19">
        <v>0</v>
      </c>
      <c r="K243" s="19">
        <v>0</v>
      </c>
      <c r="L243" s="19"/>
      <c r="M243" s="19"/>
      <c r="N243" s="19">
        <v>0</v>
      </c>
      <c r="O243" s="74"/>
      <c r="P243" s="8"/>
    </row>
    <row r="244" spans="1:16" ht="19.5">
      <c r="A244" s="28" t="s">
        <v>4</v>
      </c>
      <c r="B244" s="94"/>
      <c r="C244" s="95"/>
      <c r="D244" s="15" t="s">
        <v>76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74"/>
      <c r="P244" s="8"/>
    </row>
    <row r="245" spans="1:16" ht="19.5">
      <c r="A245" s="28" t="s">
        <v>4</v>
      </c>
      <c r="B245" s="95"/>
      <c r="C245" s="16" t="s">
        <v>77</v>
      </c>
      <c r="D245" s="16"/>
      <c r="E245" s="19">
        <v>0</v>
      </c>
      <c r="F245" s="19">
        <v>0</v>
      </c>
      <c r="G245" s="19">
        <v>0</v>
      </c>
      <c r="H245" s="19">
        <v>9.4</v>
      </c>
      <c r="I245" s="19">
        <v>0</v>
      </c>
      <c r="J245" s="19">
        <v>9.4</v>
      </c>
      <c r="K245" s="19">
        <v>9.4</v>
      </c>
      <c r="L245" s="19">
        <v>1059</v>
      </c>
      <c r="M245" s="19">
        <v>0</v>
      </c>
      <c r="N245" s="19">
        <v>1059</v>
      </c>
      <c r="O245" s="74">
        <v>112659.57446808509</v>
      </c>
      <c r="P245" s="8"/>
    </row>
    <row r="246" spans="1:16" ht="19.5">
      <c r="A246" s="28" t="s">
        <v>4</v>
      </c>
      <c r="B246" s="84" t="s">
        <v>78</v>
      </c>
      <c r="C246" s="3" t="s">
        <v>79</v>
      </c>
      <c r="D246" s="3"/>
      <c r="E246" s="19">
        <v>7</v>
      </c>
      <c r="F246" s="19"/>
      <c r="G246" s="19">
        <v>7</v>
      </c>
      <c r="H246" s="19">
        <v>30</v>
      </c>
      <c r="I246" s="19"/>
      <c r="J246" s="19">
        <v>30</v>
      </c>
      <c r="K246" s="19">
        <v>37</v>
      </c>
      <c r="L246" s="19">
        <v>0.18</v>
      </c>
      <c r="M246" s="19"/>
      <c r="N246" s="19">
        <v>0.18</v>
      </c>
      <c r="O246" s="5">
        <v>6</v>
      </c>
      <c r="P246" s="8"/>
    </row>
    <row r="247" spans="1:16" ht="19.5">
      <c r="A247" s="28" t="s">
        <v>4</v>
      </c>
      <c r="B247" s="85"/>
      <c r="C247" s="3" t="s">
        <v>80</v>
      </c>
      <c r="D247" s="3"/>
      <c r="E247" s="19">
        <v>0</v>
      </c>
      <c r="F247" s="19"/>
      <c r="G247" s="19">
        <v>0</v>
      </c>
      <c r="H247" s="19">
        <v>5</v>
      </c>
      <c r="I247" s="19"/>
      <c r="J247" s="19">
        <v>5</v>
      </c>
      <c r="K247" s="19">
        <v>5</v>
      </c>
      <c r="L247" s="19">
        <v>0.5</v>
      </c>
      <c r="M247" s="19"/>
      <c r="N247" s="19">
        <v>0.5</v>
      </c>
      <c r="O247" s="74"/>
      <c r="P247" s="8"/>
    </row>
    <row r="248" spans="1:16" ht="19.5">
      <c r="A248" s="28" t="s">
        <v>4</v>
      </c>
      <c r="B248" s="85"/>
      <c r="C248" s="3" t="s">
        <v>81</v>
      </c>
      <c r="D248" s="3"/>
      <c r="E248" s="19">
        <v>75</v>
      </c>
      <c r="F248" s="19"/>
      <c r="G248" s="19">
        <v>75</v>
      </c>
      <c r="H248" s="19">
        <v>69</v>
      </c>
      <c r="I248" s="19"/>
      <c r="J248" s="19">
        <v>69</v>
      </c>
      <c r="K248" s="19">
        <v>144</v>
      </c>
      <c r="L248" s="19">
        <v>865</v>
      </c>
      <c r="M248" s="19"/>
      <c r="N248" s="19">
        <v>865</v>
      </c>
      <c r="O248" s="74">
        <v>12536.23188405797</v>
      </c>
      <c r="P248" s="8"/>
    </row>
    <row r="249" spans="1:16" ht="19.5">
      <c r="A249" s="28" t="s">
        <v>4</v>
      </c>
      <c r="B249" s="85"/>
      <c r="C249" s="3" t="s">
        <v>82</v>
      </c>
      <c r="D249" s="3"/>
      <c r="E249" s="19"/>
      <c r="F249" s="19"/>
      <c r="G249" s="19">
        <v>0</v>
      </c>
      <c r="H249" s="19">
        <v>45</v>
      </c>
      <c r="I249" s="19"/>
      <c r="J249" s="19">
        <v>45</v>
      </c>
      <c r="K249" s="19">
        <v>45</v>
      </c>
      <c r="L249" s="19">
        <v>652</v>
      </c>
      <c r="M249" s="19"/>
      <c r="N249" s="19">
        <v>652</v>
      </c>
      <c r="O249" s="74">
        <v>14488.888888888889</v>
      </c>
      <c r="P249" s="8"/>
    </row>
    <row r="250" spans="1:16" ht="19.5">
      <c r="A250" s="28" t="s">
        <v>4</v>
      </c>
      <c r="B250" s="85"/>
      <c r="C250" s="3" t="s">
        <v>83</v>
      </c>
      <c r="D250" s="3"/>
      <c r="E250" s="19"/>
      <c r="F250" s="19"/>
      <c r="G250" s="19">
        <v>0</v>
      </c>
      <c r="H250" s="19">
        <v>2</v>
      </c>
      <c r="I250" s="19"/>
      <c r="J250" s="19">
        <v>2</v>
      </c>
      <c r="K250" s="19">
        <v>2</v>
      </c>
      <c r="L250" s="19">
        <v>361</v>
      </c>
      <c r="M250" s="19"/>
      <c r="N250" s="19">
        <v>361</v>
      </c>
      <c r="O250" s="74">
        <v>180500</v>
      </c>
      <c r="P250" s="8"/>
    </row>
    <row r="251" spans="1:16" ht="19.5">
      <c r="A251" s="28" t="s">
        <v>4</v>
      </c>
      <c r="B251" s="86"/>
      <c r="C251" s="69" t="s">
        <v>84</v>
      </c>
      <c r="D251" s="70"/>
      <c r="E251" s="19">
        <v>82</v>
      </c>
      <c r="F251" s="19">
        <v>0</v>
      </c>
      <c r="G251" s="19">
        <v>82</v>
      </c>
      <c r="H251" s="19">
        <v>151</v>
      </c>
      <c r="I251" s="19">
        <v>0</v>
      </c>
      <c r="J251" s="19">
        <v>151</v>
      </c>
      <c r="K251" s="19">
        <v>233</v>
      </c>
      <c r="L251" s="19">
        <v>1878.6799999999998</v>
      </c>
      <c r="M251" s="19">
        <v>0</v>
      </c>
      <c r="N251" s="19">
        <v>1878.6799999999998</v>
      </c>
      <c r="O251" s="74">
        <v>12441.589403973509</v>
      </c>
      <c r="P251" s="8"/>
    </row>
    <row r="252" spans="1:16" ht="19.5">
      <c r="A252" s="28" t="s">
        <v>4</v>
      </c>
      <c r="B252" s="87" t="s">
        <v>85</v>
      </c>
      <c r="C252" s="88"/>
      <c r="D252" s="89"/>
      <c r="E252" s="19">
        <v>195</v>
      </c>
      <c r="F252" s="19">
        <v>0</v>
      </c>
      <c r="G252" s="19">
        <v>195</v>
      </c>
      <c r="H252" s="19">
        <v>1022.5999999999999</v>
      </c>
      <c r="I252" s="19">
        <v>0</v>
      </c>
      <c r="J252" s="19">
        <v>1022.5999999999999</v>
      </c>
      <c r="K252" s="19">
        <v>1217.5999999999999</v>
      </c>
      <c r="L252" s="19">
        <v>8583.48</v>
      </c>
      <c r="M252" s="19">
        <v>0</v>
      </c>
      <c r="N252" s="19">
        <v>8583.48</v>
      </c>
      <c r="O252" s="74"/>
      <c r="P252" s="8"/>
    </row>
    <row r="253" spans="1:16" ht="19.5">
      <c r="A253" s="28" t="s">
        <v>86</v>
      </c>
      <c r="B253" s="98" t="s">
        <v>26</v>
      </c>
      <c r="C253" s="99"/>
      <c r="D253" s="100"/>
      <c r="E253" s="96" t="s">
        <v>27</v>
      </c>
      <c r="F253" s="96"/>
      <c r="G253" s="96"/>
      <c r="H253" s="96" t="s">
        <v>28</v>
      </c>
      <c r="I253" s="96"/>
      <c r="J253" s="96"/>
      <c r="K253" s="96" t="s">
        <v>29</v>
      </c>
      <c r="L253" s="96" t="s">
        <v>30</v>
      </c>
      <c r="M253" s="96"/>
      <c r="N253" s="96"/>
      <c r="O253" s="96" t="s">
        <v>31</v>
      </c>
      <c r="P253" s="96"/>
    </row>
    <row r="254" spans="1:16" ht="19.5">
      <c r="A254" s="28" t="s">
        <v>86</v>
      </c>
      <c r="B254" s="101"/>
      <c r="C254" s="102"/>
      <c r="D254" s="103"/>
      <c r="E254" s="74" t="s">
        <v>32</v>
      </c>
      <c r="F254" s="74" t="s">
        <v>33</v>
      </c>
      <c r="G254" s="74" t="s">
        <v>0</v>
      </c>
      <c r="H254" s="74" t="s">
        <v>32</v>
      </c>
      <c r="I254" s="74" t="s">
        <v>33</v>
      </c>
      <c r="J254" s="74" t="s">
        <v>0</v>
      </c>
      <c r="K254" s="96"/>
      <c r="L254" s="74" t="s">
        <v>32</v>
      </c>
      <c r="M254" s="74" t="s">
        <v>33</v>
      </c>
      <c r="N254" s="74" t="s">
        <v>0</v>
      </c>
      <c r="O254" s="74" t="s">
        <v>32</v>
      </c>
      <c r="P254" s="74" t="s">
        <v>33</v>
      </c>
    </row>
    <row r="255" spans="1:16" ht="19.5">
      <c r="A255" s="28" t="s">
        <v>86</v>
      </c>
      <c r="B255" s="97" t="s">
        <v>34</v>
      </c>
      <c r="C255" s="72" t="s">
        <v>35</v>
      </c>
      <c r="D255" s="73"/>
      <c r="E255" s="19">
        <v>8</v>
      </c>
      <c r="F255" s="19"/>
      <c r="G255" s="19">
        <v>8</v>
      </c>
      <c r="H255" s="19">
        <v>40</v>
      </c>
      <c r="I255" s="19"/>
      <c r="J255" s="19">
        <v>40</v>
      </c>
      <c r="K255" s="19">
        <v>48</v>
      </c>
      <c r="L255" s="19">
        <v>800</v>
      </c>
      <c r="M255" s="19"/>
      <c r="N255" s="19">
        <v>800</v>
      </c>
      <c r="O255" s="74">
        <v>20000</v>
      </c>
      <c r="P255" s="74"/>
    </row>
    <row r="256" spans="1:16" ht="19.5">
      <c r="A256" s="28" t="s">
        <v>86</v>
      </c>
      <c r="B256" s="97"/>
      <c r="C256" s="72" t="s">
        <v>36</v>
      </c>
      <c r="D256" s="73"/>
      <c r="E256" s="19">
        <v>1.1000000000000001</v>
      </c>
      <c r="F256" s="19"/>
      <c r="G256" s="19">
        <v>1.1000000000000001</v>
      </c>
      <c r="H256" s="19">
        <v>6.5</v>
      </c>
      <c r="I256" s="19"/>
      <c r="J256" s="19">
        <v>6.5</v>
      </c>
      <c r="K256" s="19">
        <v>7.6</v>
      </c>
      <c r="L256" s="19">
        <v>120</v>
      </c>
      <c r="M256" s="19"/>
      <c r="N256" s="19">
        <v>120</v>
      </c>
      <c r="O256" s="74">
        <v>18461.538461538461</v>
      </c>
      <c r="P256" s="74"/>
    </row>
    <row r="257" spans="1:16" ht="19.5">
      <c r="A257" s="28" t="s">
        <v>86</v>
      </c>
      <c r="B257" s="97"/>
      <c r="C257" s="72" t="s">
        <v>37</v>
      </c>
      <c r="D257" s="73"/>
      <c r="E257" s="19">
        <v>1.3</v>
      </c>
      <c r="F257" s="19"/>
      <c r="G257" s="19">
        <v>1.3</v>
      </c>
      <c r="H257" s="19">
        <v>2.2999999999999998</v>
      </c>
      <c r="I257" s="19"/>
      <c r="J257" s="19">
        <v>2.2999999999999998</v>
      </c>
      <c r="K257" s="19">
        <v>3.5999999999999996</v>
      </c>
      <c r="L257" s="19">
        <v>40</v>
      </c>
      <c r="M257" s="19"/>
      <c r="N257" s="19">
        <v>40</v>
      </c>
      <c r="O257" s="74">
        <v>17391.304347826088</v>
      </c>
      <c r="P257" s="74"/>
    </row>
    <row r="258" spans="1:16" ht="19.5">
      <c r="A258" s="28" t="s">
        <v>86</v>
      </c>
      <c r="B258" s="97"/>
      <c r="C258" s="72" t="s">
        <v>38</v>
      </c>
      <c r="D258" s="73"/>
      <c r="E258" s="19">
        <v>10.4</v>
      </c>
      <c r="F258" s="19">
        <v>0</v>
      </c>
      <c r="G258" s="19">
        <v>10.4</v>
      </c>
      <c r="H258" s="19">
        <v>48.8</v>
      </c>
      <c r="I258" s="19">
        <v>0</v>
      </c>
      <c r="J258" s="19">
        <v>48.8</v>
      </c>
      <c r="K258" s="19">
        <v>59.199999999999996</v>
      </c>
      <c r="L258" s="19">
        <v>960</v>
      </c>
      <c r="M258" s="19">
        <v>0</v>
      </c>
      <c r="N258" s="19">
        <v>960</v>
      </c>
      <c r="O258" s="74">
        <v>19672.131147540986</v>
      </c>
      <c r="P258" s="74"/>
    </row>
    <row r="259" spans="1:16" ht="19.5">
      <c r="A259" s="28" t="s">
        <v>86</v>
      </c>
      <c r="B259" s="84" t="s">
        <v>39</v>
      </c>
      <c r="C259" s="69" t="s">
        <v>40</v>
      </c>
      <c r="D259" s="70"/>
      <c r="E259" s="19">
        <v>4</v>
      </c>
      <c r="F259" s="19"/>
      <c r="G259" s="19">
        <v>4</v>
      </c>
      <c r="H259" s="19">
        <v>12</v>
      </c>
      <c r="I259" s="19"/>
      <c r="J259" s="19">
        <v>12</v>
      </c>
      <c r="K259" s="19">
        <v>16</v>
      </c>
      <c r="L259" s="19">
        <v>85</v>
      </c>
      <c r="M259" s="19"/>
      <c r="N259" s="19">
        <v>85</v>
      </c>
      <c r="O259" s="74">
        <v>7083.333333333333</v>
      </c>
      <c r="P259" s="74"/>
    </row>
    <row r="260" spans="1:16" ht="19.5">
      <c r="A260" s="28" t="s">
        <v>86</v>
      </c>
      <c r="B260" s="85" t="s">
        <v>39</v>
      </c>
      <c r="C260" s="72" t="s">
        <v>41</v>
      </c>
      <c r="D260" s="73"/>
      <c r="E260" s="19">
        <v>4</v>
      </c>
      <c r="F260" s="19"/>
      <c r="G260" s="19">
        <v>4</v>
      </c>
      <c r="H260" s="19">
        <v>22</v>
      </c>
      <c r="I260" s="19"/>
      <c r="J260" s="19">
        <v>22</v>
      </c>
      <c r="K260" s="19">
        <v>26</v>
      </c>
      <c r="L260" s="19">
        <v>200</v>
      </c>
      <c r="M260" s="19"/>
      <c r="N260" s="19">
        <v>200</v>
      </c>
      <c r="O260" s="74">
        <v>9090.9090909090919</v>
      </c>
      <c r="P260" s="74"/>
    </row>
    <row r="261" spans="1:16" ht="19.5">
      <c r="A261" s="28" t="s">
        <v>86</v>
      </c>
      <c r="B261" s="85"/>
      <c r="C261" s="72" t="s">
        <v>42</v>
      </c>
      <c r="D261" s="73"/>
      <c r="E261" s="19">
        <v>0.5</v>
      </c>
      <c r="F261" s="19"/>
      <c r="G261" s="19">
        <v>0.5</v>
      </c>
      <c r="H261" s="19">
        <v>1.5</v>
      </c>
      <c r="I261" s="19"/>
      <c r="J261" s="19">
        <v>1.5</v>
      </c>
      <c r="K261" s="19">
        <v>2</v>
      </c>
      <c r="L261" s="19">
        <v>0</v>
      </c>
      <c r="M261" s="19"/>
      <c r="N261" s="19">
        <v>0</v>
      </c>
      <c r="O261" s="74">
        <v>0</v>
      </c>
      <c r="P261" s="74"/>
    </row>
    <row r="262" spans="1:16" ht="19.5">
      <c r="A262" s="28" t="s">
        <v>86</v>
      </c>
      <c r="B262" s="85"/>
      <c r="C262" s="72" t="s">
        <v>43</v>
      </c>
      <c r="D262" s="73"/>
      <c r="E262" s="19">
        <v>3.5</v>
      </c>
      <c r="F262" s="19"/>
      <c r="G262" s="19">
        <v>3.5</v>
      </c>
      <c r="H262" s="19">
        <v>14</v>
      </c>
      <c r="I262" s="19"/>
      <c r="J262" s="19">
        <v>14</v>
      </c>
      <c r="K262" s="19">
        <v>17.5</v>
      </c>
      <c r="L262" s="19">
        <v>280</v>
      </c>
      <c r="M262" s="19"/>
      <c r="N262" s="19">
        <v>280</v>
      </c>
      <c r="O262" s="74">
        <v>20000</v>
      </c>
      <c r="P262" s="74"/>
    </row>
    <row r="263" spans="1:16" ht="19.5">
      <c r="A263" s="28" t="s">
        <v>86</v>
      </c>
      <c r="B263" s="85"/>
      <c r="C263" s="72" t="s">
        <v>44</v>
      </c>
      <c r="D263" s="73"/>
      <c r="E263" s="19">
        <v>2.5</v>
      </c>
      <c r="F263" s="19"/>
      <c r="G263" s="19">
        <v>2.5</v>
      </c>
      <c r="H263" s="19">
        <v>19</v>
      </c>
      <c r="I263" s="19"/>
      <c r="J263" s="19">
        <v>19</v>
      </c>
      <c r="K263" s="19">
        <v>21.5</v>
      </c>
      <c r="L263" s="19">
        <v>320</v>
      </c>
      <c r="M263" s="19"/>
      <c r="N263" s="19">
        <v>320</v>
      </c>
      <c r="O263" s="74">
        <v>16842.105263157893</v>
      </c>
      <c r="P263" s="74"/>
    </row>
    <row r="264" spans="1:16" ht="19.5">
      <c r="A264" s="28" t="s">
        <v>86</v>
      </c>
      <c r="B264" s="85"/>
      <c r="C264" s="72" t="s">
        <v>45</v>
      </c>
      <c r="D264" s="73"/>
      <c r="E264" s="19">
        <v>0.4</v>
      </c>
      <c r="F264" s="19"/>
      <c r="G264" s="19">
        <v>0.4</v>
      </c>
      <c r="H264" s="19"/>
      <c r="I264" s="19"/>
      <c r="J264" s="19">
        <v>0</v>
      </c>
      <c r="K264" s="19">
        <v>0.4</v>
      </c>
      <c r="L264" s="19"/>
      <c r="M264" s="19"/>
      <c r="N264" s="19">
        <v>0</v>
      </c>
      <c r="O264" s="74"/>
      <c r="P264" s="74"/>
    </row>
    <row r="265" spans="1:16" ht="19.5">
      <c r="A265" s="28" t="s">
        <v>86</v>
      </c>
      <c r="B265" s="85"/>
      <c r="C265" s="72" t="s">
        <v>46</v>
      </c>
      <c r="D265" s="73"/>
      <c r="E265" s="19">
        <v>11.5</v>
      </c>
      <c r="F265" s="19"/>
      <c r="G265" s="19">
        <v>11.5</v>
      </c>
      <c r="H265" s="19">
        <v>66</v>
      </c>
      <c r="I265" s="19"/>
      <c r="J265" s="19">
        <v>66</v>
      </c>
      <c r="K265" s="19">
        <v>77.5</v>
      </c>
      <c r="L265" s="19">
        <v>650</v>
      </c>
      <c r="M265" s="19"/>
      <c r="N265" s="19">
        <v>650</v>
      </c>
      <c r="O265" s="74">
        <v>9848.484848484848</v>
      </c>
      <c r="P265" s="74"/>
    </row>
    <row r="266" spans="1:16" ht="19.5">
      <c r="A266" s="28" t="s">
        <v>86</v>
      </c>
      <c r="B266" s="85"/>
      <c r="C266" s="72" t="s">
        <v>47</v>
      </c>
      <c r="D266" s="73"/>
      <c r="E266" s="19">
        <v>1</v>
      </c>
      <c r="F266" s="19"/>
      <c r="G266" s="19">
        <v>1</v>
      </c>
      <c r="H266" s="19">
        <v>2</v>
      </c>
      <c r="I266" s="19"/>
      <c r="J266" s="19">
        <v>2</v>
      </c>
      <c r="K266" s="19">
        <v>3</v>
      </c>
      <c r="L266" s="19">
        <v>20</v>
      </c>
      <c r="M266" s="19"/>
      <c r="N266" s="19">
        <v>20</v>
      </c>
      <c r="O266" s="74">
        <v>10000</v>
      </c>
      <c r="P266" s="74"/>
    </row>
    <row r="267" spans="1:16" ht="19.5">
      <c r="A267" s="28" t="s">
        <v>86</v>
      </c>
      <c r="B267" s="86"/>
      <c r="C267" s="69" t="s">
        <v>48</v>
      </c>
      <c r="D267" s="69"/>
      <c r="E267" s="19">
        <v>27.4</v>
      </c>
      <c r="F267" s="19">
        <v>0</v>
      </c>
      <c r="G267" s="19">
        <v>27.4</v>
      </c>
      <c r="H267" s="19">
        <v>136.5</v>
      </c>
      <c r="I267" s="19">
        <v>0</v>
      </c>
      <c r="J267" s="19">
        <v>136.5</v>
      </c>
      <c r="K267" s="19">
        <v>163.9</v>
      </c>
      <c r="L267" s="19">
        <v>1555</v>
      </c>
      <c r="M267" s="19">
        <v>0</v>
      </c>
      <c r="N267" s="19">
        <v>1555</v>
      </c>
      <c r="O267" s="74">
        <v>11391.941391941393</v>
      </c>
      <c r="P267" s="74"/>
    </row>
    <row r="268" spans="1:16" ht="19.5">
      <c r="A268" s="28" t="s">
        <v>86</v>
      </c>
      <c r="B268" s="90" t="s">
        <v>49</v>
      </c>
      <c r="C268" s="69" t="s">
        <v>50</v>
      </c>
      <c r="D268" s="70"/>
      <c r="E268" s="19">
        <v>6</v>
      </c>
      <c r="F268" s="19">
        <v>1</v>
      </c>
      <c r="G268" s="19">
        <v>7</v>
      </c>
      <c r="H268" s="19">
        <v>243</v>
      </c>
      <c r="I268" s="19"/>
      <c r="J268" s="19">
        <v>243</v>
      </c>
      <c r="K268" s="19">
        <v>250</v>
      </c>
      <c r="L268" s="19">
        <v>4800</v>
      </c>
      <c r="M268" s="19"/>
      <c r="N268" s="19">
        <v>4800</v>
      </c>
      <c r="O268" s="74">
        <v>19753.086419753086</v>
      </c>
      <c r="P268" s="74"/>
    </row>
    <row r="269" spans="1:16" ht="19.5">
      <c r="A269" s="28" t="s">
        <v>86</v>
      </c>
      <c r="B269" s="91" t="s">
        <v>49</v>
      </c>
      <c r="C269" s="69" t="s">
        <v>51</v>
      </c>
      <c r="D269" s="70"/>
      <c r="E269" s="19"/>
      <c r="F269" s="19"/>
      <c r="G269" s="19">
        <v>0</v>
      </c>
      <c r="H269" s="19"/>
      <c r="I269" s="19"/>
      <c r="J269" s="19">
        <v>0</v>
      </c>
      <c r="K269" s="19">
        <v>0</v>
      </c>
      <c r="L269" s="19"/>
      <c r="M269" s="19"/>
      <c r="N269" s="19">
        <v>0</v>
      </c>
      <c r="O269" s="74"/>
      <c r="P269" s="74"/>
    </row>
    <row r="270" spans="1:16" ht="19.5">
      <c r="A270" s="28" t="s">
        <v>86</v>
      </c>
      <c r="B270" s="92"/>
      <c r="C270" s="14" t="s">
        <v>52</v>
      </c>
      <c r="D270" s="70"/>
      <c r="E270" s="19">
        <v>6</v>
      </c>
      <c r="F270" s="19">
        <v>1</v>
      </c>
      <c r="G270" s="19">
        <v>7</v>
      </c>
      <c r="H270" s="19">
        <v>243</v>
      </c>
      <c r="I270" s="19">
        <v>0</v>
      </c>
      <c r="J270" s="19">
        <v>243</v>
      </c>
      <c r="K270" s="19">
        <v>250</v>
      </c>
      <c r="L270" s="19">
        <v>4800</v>
      </c>
      <c r="M270" s="19">
        <v>0</v>
      </c>
      <c r="N270" s="19">
        <v>4800</v>
      </c>
      <c r="O270" s="74">
        <v>19753.086419753086</v>
      </c>
      <c r="P270" s="74"/>
    </row>
    <row r="271" spans="1:16" ht="19.5">
      <c r="A271" s="28" t="s">
        <v>86</v>
      </c>
      <c r="B271" s="84" t="s">
        <v>53</v>
      </c>
      <c r="C271" s="69" t="s">
        <v>54</v>
      </c>
      <c r="D271" s="70"/>
      <c r="E271" s="19"/>
      <c r="F271" s="19"/>
      <c r="G271" s="19">
        <v>0</v>
      </c>
      <c r="H271" s="19"/>
      <c r="I271" s="19"/>
      <c r="J271" s="19">
        <v>0</v>
      </c>
      <c r="K271" s="19">
        <v>0</v>
      </c>
      <c r="L271" s="19"/>
      <c r="M271" s="19"/>
      <c r="N271" s="19">
        <v>0</v>
      </c>
      <c r="O271" s="74"/>
      <c r="P271" s="74"/>
    </row>
    <row r="272" spans="1:16" ht="19.5">
      <c r="A272" s="28" t="s">
        <v>86</v>
      </c>
      <c r="B272" s="85"/>
      <c r="C272" s="69" t="s">
        <v>55</v>
      </c>
      <c r="D272" s="70"/>
      <c r="E272" s="19">
        <v>20</v>
      </c>
      <c r="F272" s="19">
        <v>95</v>
      </c>
      <c r="G272" s="19">
        <v>115</v>
      </c>
      <c r="H272" s="19">
        <v>246</v>
      </c>
      <c r="I272" s="19">
        <v>284</v>
      </c>
      <c r="J272" s="19">
        <v>530</v>
      </c>
      <c r="K272" s="19">
        <v>645</v>
      </c>
      <c r="L272" s="19">
        <v>920</v>
      </c>
      <c r="M272" s="19">
        <v>180</v>
      </c>
      <c r="N272" s="19">
        <v>1100</v>
      </c>
      <c r="O272" s="74">
        <v>3739.8373983739834</v>
      </c>
      <c r="P272" s="74">
        <v>633.80281690140851</v>
      </c>
    </row>
    <row r="273" spans="1:16" ht="19.5">
      <c r="A273" s="28" t="s">
        <v>86</v>
      </c>
      <c r="B273" s="85"/>
      <c r="C273" s="69" t="s">
        <v>56</v>
      </c>
      <c r="D273" s="70"/>
      <c r="E273" s="19">
        <v>7</v>
      </c>
      <c r="F273" s="19"/>
      <c r="G273" s="19">
        <v>7</v>
      </c>
      <c r="H273" s="19">
        <v>69</v>
      </c>
      <c r="I273" s="19"/>
      <c r="J273" s="19">
        <v>69</v>
      </c>
      <c r="K273" s="19">
        <v>76</v>
      </c>
      <c r="L273" s="19">
        <v>240</v>
      </c>
      <c r="M273" s="19"/>
      <c r="N273" s="19">
        <v>240</v>
      </c>
      <c r="O273" s="74">
        <v>3478.2608695652175</v>
      </c>
      <c r="P273" s="74"/>
    </row>
    <row r="274" spans="1:16" ht="19.5">
      <c r="A274" s="28" t="s">
        <v>86</v>
      </c>
      <c r="B274" s="85"/>
      <c r="C274" s="69" t="s">
        <v>57</v>
      </c>
      <c r="D274" s="70"/>
      <c r="E274" s="19"/>
      <c r="F274" s="19"/>
      <c r="G274" s="19">
        <v>0</v>
      </c>
      <c r="H274" s="19"/>
      <c r="I274" s="19"/>
      <c r="J274" s="19">
        <v>0</v>
      </c>
      <c r="K274" s="19">
        <v>0</v>
      </c>
      <c r="L274" s="19"/>
      <c r="M274" s="19"/>
      <c r="N274" s="19">
        <v>0</v>
      </c>
      <c r="O274" s="74"/>
      <c r="P274" s="74"/>
    </row>
    <row r="275" spans="1:16" ht="19.5">
      <c r="A275" s="28" t="s">
        <v>86</v>
      </c>
      <c r="B275" s="86"/>
      <c r="C275" s="69" t="s">
        <v>58</v>
      </c>
      <c r="D275" s="70"/>
      <c r="E275" s="19">
        <v>27</v>
      </c>
      <c r="F275" s="19">
        <v>95</v>
      </c>
      <c r="G275" s="19">
        <v>122</v>
      </c>
      <c r="H275" s="19">
        <v>315</v>
      </c>
      <c r="I275" s="19">
        <v>284</v>
      </c>
      <c r="J275" s="19">
        <v>599</v>
      </c>
      <c r="K275" s="19">
        <v>721</v>
      </c>
      <c r="L275" s="19">
        <v>1160</v>
      </c>
      <c r="M275" s="19">
        <v>180</v>
      </c>
      <c r="N275" s="19">
        <v>1340</v>
      </c>
      <c r="O275" s="74">
        <v>3682.5396825396824</v>
      </c>
      <c r="P275" s="74">
        <v>633.80281690140851</v>
      </c>
    </row>
    <row r="276" spans="1:16" ht="19.5">
      <c r="A276" s="28" t="s">
        <v>86</v>
      </c>
      <c r="B276" s="90" t="s">
        <v>89</v>
      </c>
      <c r="C276" s="69" t="s">
        <v>59</v>
      </c>
      <c r="D276" s="70"/>
      <c r="E276" s="19">
        <v>2.1</v>
      </c>
      <c r="F276" s="19"/>
      <c r="G276" s="19">
        <v>2.1</v>
      </c>
      <c r="H276" s="19">
        <v>1</v>
      </c>
      <c r="I276" s="19"/>
      <c r="J276" s="19">
        <v>1</v>
      </c>
      <c r="K276" s="19">
        <v>3.1</v>
      </c>
      <c r="L276" s="19">
        <v>1</v>
      </c>
      <c r="M276" s="19"/>
      <c r="N276" s="19">
        <v>1</v>
      </c>
      <c r="O276" s="74">
        <v>1000</v>
      </c>
      <c r="P276" s="74"/>
    </row>
    <row r="277" spans="1:16" ht="19.5">
      <c r="A277" s="28" t="s">
        <v>86</v>
      </c>
      <c r="B277" s="91"/>
      <c r="C277" s="69" t="s">
        <v>60</v>
      </c>
      <c r="D277" s="70"/>
      <c r="E277" s="19">
        <v>0.8</v>
      </c>
      <c r="F277" s="19"/>
      <c r="G277" s="19">
        <v>0.8</v>
      </c>
      <c r="H277" s="19"/>
      <c r="I277" s="19"/>
      <c r="J277" s="19">
        <v>0</v>
      </c>
      <c r="K277" s="19">
        <v>0.8</v>
      </c>
      <c r="L277" s="19"/>
      <c r="M277" s="19"/>
      <c r="N277" s="19">
        <v>0</v>
      </c>
      <c r="O277" s="74"/>
      <c r="P277" s="74"/>
    </row>
    <row r="278" spans="1:16" ht="19.5">
      <c r="A278" s="28" t="s">
        <v>86</v>
      </c>
      <c r="B278" s="92"/>
      <c r="C278" s="69" t="s">
        <v>61</v>
      </c>
      <c r="D278" s="70"/>
      <c r="E278" s="19">
        <v>2.9000000000000004</v>
      </c>
      <c r="F278" s="19">
        <v>0</v>
      </c>
      <c r="G278" s="19">
        <v>2.9000000000000004</v>
      </c>
      <c r="H278" s="19">
        <v>1</v>
      </c>
      <c r="I278" s="19">
        <v>0</v>
      </c>
      <c r="J278" s="19">
        <v>1</v>
      </c>
      <c r="K278" s="19">
        <v>3.9000000000000004</v>
      </c>
      <c r="L278" s="19">
        <v>1</v>
      </c>
      <c r="M278" s="19">
        <v>0</v>
      </c>
      <c r="N278" s="19">
        <v>1</v>
      </c>
      <c r="O278" s="74"/>
      <c r="P278" s="74"/>
    </row>
    <row r="279" spans="1:16" ht="19.5">
      <c r="A279" s="28" t="s">
        <v>86</v>
      </c>
      <c r="B279" s="93" t="s">
        <v>62</v>
      </c>
      <c r="C279" s="69" t="s">
        <v>63</v>
      </c>
      <c r="D279" s="70"/>
      <c r="E279" s="19"/>
      <c r="F279" s="19"/>
      <c r="G279" s="19">
        <v>0</v>
      </c>
      <c r="H279" s="19"/>
      <c r="I279" s="19"/>
      <c r="J279" s="19">
        <v>0</v>
      </c>
      <c r="K279" s="19">
        <v>0</v>
      </c>
      <c r="L279" s="19"/>
      <c r="M279" s="19"/>
      <c r="N279" s="19">
        <v>0</v>
      </c>
      <c r="O279" s="74"/>
      <c r="P279" s="74"/>
    </row>
    <row r="280" spans="1:16" ht="19.5">
      <c r="A280" s="28" t="s">
        <v>86</v>
      </c>
      <c r="B280" s="94"/>
      <c r="C280" s="69" t="s">
        <v>64</v>
      </c>
      <c r="D280" s="70"/>
      <c r="E280" s="19"/>
      <c r="F280" s="19"/>
      <c r="G280" s="19">
        <v>0</v>
      </c>
      <c r="H280" s="19"/>
      <c r="I280" s="19"/>
      <c r="J280" s="19">
        <v>0</v>
      </c>
      <c r="K280" s="19">
        <v>0</v>
      </c>
      <c r="L280" s="19"/>
      <c r="M280" s="19"/>
      <c r="N280" s="19">
        <v>0</v>
      </c>
      <c r="O280" s="74"/>
      <c r="P280" s="74"/>
    </row>
    <row r="281" spans="1:16" ht="19.5">
      <c r="A281" s="28" t="s">
        <v>86</v>
      </c>
      <c r="B281" s="94"/>
      <c r="C281" s="69" t="s">
        <v>65</v>
      </c>
      <c r="D281" s="70"/>
      <c r="E281" s="19"/>
      <c r="F281" s="19"/>
      <c r="G281" s="19">
        <v>0</v>
      </c>
      <c r="H281" s="19"/>
      <c r="I281" s="19"/>
      <c r="J281" s="19">
        <v>0</v>
      </c>
      <c r="K281" s="19">
        <v>0</v>
      </c>
      <c r="L281" s="19"/>
      <c r="M281" s="19"/>
      <c r="N281" s="19">
        <v>0</v>
      </c>
      <c r="O281" s="74"/>
      <c r="P281" s="74"/>
    </row>
    <row r="282" spans="1:16" ht="19.5">
      <c r="A282" s="28" t="s">
        <v>86</v>
      </c>
      <c r="B282" s="94"/>
      <c r="C282" s="69" t="s">
        <v>66</v>
      </c>
      <c r="D282" s="70"/>
      <c r="E282" s="19"/>
      <c r="F282" s="19"/>
      <c r="G282" s="19">
        <v>0</v>
      </c>
      <c r="H282" s="19"/>
      <c r="I282" s="19"/>
      <c r="J282" s="19">
        <v>0</v>
      </c>
      <c r="K282" s="19">
        <v>0</v>
      </c>
      <c r="L282" s="19"/>
      <c r="M282" s="19"/>
      <c r="N282" s="19">
        <v>0</v>
      </c>
      <c r="O282" s="74"/>
      <c r="P282" s="74"/>
    </row>
    <row r="283" spans="1:16" ht="19.5">
      <c r="A283" s="28" t="s">
        <v>86</v>
      </c>
      <c r="B283" s="94"/>
      <c r="C283" s="69" t="s">
        <v>67</v>
      </c>
      <c r="D283" s="70"/>
      <c r="E283" s="19"/>
      <c r="F283" s="19"/>
      <c r="G283" s="19">
        <v>0</v>
      </c>
      <c r="H283" s="19"/>
      <c r="I283" s="19"/>
      <c r="J283" s="19">
        <v>0</v>
      </c>
      <c r="K283" s="19">
        <v>0</v>
      </c>
      <c r="L283" s="19"/>
      <c r="M283" s="19"/>
      <c r="N283" s="19">
        <v>0</v>
      </c>
      <c r="O283" s="74"/>
      <c r="P283" s="74"/>
    </row>
    <row r="284" spans="1:16" ht="19.5">
      <c r="A284" s="28" t="s">
        <v>86</v>
      </c>
      <c r="B284" s="95"/>
      <c r="C284" s="69" t="s">
        <v>68</v>
      </c>
      <c r="D284" s="70"/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74"/>
      <c r="P284" s="74"/>
    </row>
    <row r="285" spans="1:16" ht="19.5">
      <c r="A285" s="28" t="s">
        <v>86</v>
      </c>
      <c r="B285" s="94" t="s">
        <v>69</v>
      </c>
      <c r="C285" s="93" t="s">
        <v>70</v>
      </c>
      <c r="D285" s="3" t="s">
        <v>71</v>
      </c>
      <c r="E285" s="19"/>
      <c r="F285" s="19"/>
      <c r="G285" s="19">
        <v>0</v>
      </c>
      <c r="H285" s="19"/>
      <c r="I285" s="19"/>
      <c r="J285" s="19">
        <v>0</v>
      </c>
      <c r="K285" s="19">
        <v>0</v>
      </c>
      <c r="L285" s="19"/>
      <c r="M285" s="19"/>
      <c r="N285" s="19">
        <v>0</v>
      </c>
      <c r="O285" s="74"/>
      <c r="P285" s="74"/>
    </row>
    <row r="286" spans="1:16" ht="19.5">
      <c r="A286" s="28" t="s">
        <v>86</v>
      </c>
      <c r="B286" s="94"/>
      <c r="C286" s="94"/>
      <c r="D286" s="3" t="s">
        <v>22</v>
      </c>
      <c r="E286" s="19"/>
      <c r="F286" s="19"/>
      <c r="G286" s="19">
        <v>0</v>
      </c>
      <c r="H286" s="19"/>
      <c r="I286" s="19"/>
      <c r="J286" s="19">
        <v>0</v>
      </c>
      <c r="K286" s="19">
        <v>0</v>
      </c>
      <c r="L286" s="19"/>
      <c r="M286" s="19"/>
      <c r="N286" s="19">
        <v>0</v>
      </c>
      <c r="O286" s="74"/>
      <c r="P286" s="74"/>
    </row>
    <row r="287" spans="1:16" ht="19.5">
      <c r="A287" s="28" t="s">
        <v>86</v>
      </c>
      <c r="B287" s="94"/>
      <c r="C287" s="94"/>
      <c r="D287" s="3" t="s">
        <v>23</v>
      </c>
      <c r="E287" s="19"/>
      <c r="F287" s="19"/>
      <c r="G287" s="19">
        <v>0</v>
      </c>
      <c r="H287" s="19"/>
      <c r="I287" s="19"/>
      <c r="J287" s="19">
        <v>0</v>
      </c>
      <c r="K287" s="19">
        <v>0</v>
      </c>
      <c r="L287" s="19"/>
      <c r="M287" s="19"/>
      <c r="N287" s="19">
        <v>0</v>
      </c>
      <c r="O287" s="74"/>
      <c r="P287" s="74"/>
    </row>
    <row r="288" spans="1:16" ht="19.5">
      <c r="A288" s="28" t="s">
        <v>86</v>
      </c>
      <c r="B288" s="94"/>
      <c r="C288" s="94"/>
      <c r="D288" s="3" t="s">
        <v>24</v>
      </c>
      <c r="E288" s="19"/>
      <c r="F288" s="19"/>
      <c r="G288" s="19">
        <v>0</v>
      </c>
      <c r="H288" s="19"/>
      <c r="I288" s="19"/>
      <c r="J288" s="19">
        <v>0</v>
      </c>
      <c r="K288" s="19">
        <v>0</v>
      </c>
      <c r="L288" s="19"/>
      <c r="M288" s="19"/>
      <c r="N288" s="19">
        <v>0</v>
      </c>
      <c r="O288" s="74"/>
      <c r="P288" s="74"/>
    </row>
    <row r="289" spans="1:16" ht="19.5">
      <c r="A289" s="28" t="s">
        <v>86</v>
      </c>
      <c r="B289" s="94"/>
      <c r="C289" s="94"/>
      <c r="D289" s="3" t="s">
        <v>25</v>
      </c>
      <c r="E289" s="19"/>
      <c r="F289" s="19"/>
      <c r="G289" s="19">
        <v>0</v>
      </c>
      <c r="H289" s="19"/>
      <c r="I289" s="19"/>
      <c r="J289" s="19">
        <v>0</v>
      </c>
      <c r="K289" s="19">
        <v>0</v>
      </c>
      <c r="L289" s="19"/>
      <c r="M289" s="19"/>
      <c r="N289" s="19">
        <v>0</v>
      </c>
      <c r="O289" s="74"/>
      <c r="P289" s="74"/>
    </row>
    <row r="290" spans="1:16" ht="19.5">
      <c r="A290" s="28" t="s">
        <v>86</v>
      </c>
      <c r="B290" s="94"/>
      <c r="C290" s="95"/>
      <c r="D290" s="15" t="s">
        <v>72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74"/>
      <c r="P290" s="74"/>
    </row>
    <row r="291" spans="1:16" ht="19.5">
      <c r="A291" s="28" t="s">
        <v>86</v>
      </c>
      <c r="B291" s="94"/>
      <c r="C291" s="93" t="s">
        <v>73</v>
      </c>
      <c r="D291" s="3" t="s">
        <v>21</v>
      </c>
      <c r="E291" s="19"/>
      <c r="F291" s="19"/>
      <c r="G291" s="19">
        <v>0</v>
      </c>
      <c r="H291" s="19"/>
      <c r="I291" s="19"/>
      <c r="J291" s="19">
        <v>0</v>
      </c>
      <c r="K291" s="19">
        <v>0</v>
      </c>
      <c r="L291" s="19"/>
      <c r="M291" s="19"/>
      <c r="N291" s="19">
        <v>0</v>
      </c>
      <c r="O291" s="74"/>
      <c r="P291" s="74"/>
    </row>
    <row r="292" spans="1:16" ht="19.5">
      <c r="A292" s="28" t="s">
        <v>86</v>
      </c>
      <c r="B292" s="94"/>
      <c r="C292" s="94"/>
      <c r="D292" s="3" t="s">
        <v>74</v>
      </c>
      <c r="E292" s="19"/>
      <c r="F292" s="19"/>
      <c r="G292" s="19">
        <v>0</v>
      </c>
      <c r="H292" s="19"/>
      <c r="I292" s="19"/>
      <c r="J292" s="19">
        <v>0</v>
      </c>
      <c r="K292" s="19">
        <v>0</v>
      </c>
      <c r="L292" s="19"/>
      <c r="M292" s="19"/>
      <c r="N292" s="19">
        <v>0</v>
      </c>
      <c r="O292" s="74"/>
      <c r="P292" s="74"/>
    </row>
    <row r="293" spans="1:16" ht="19.5">
      <c r="A293" s="28" t="s">
        <v>86</v>
      </c>
      <c r="B293" s="94"/>
      <c r="C293" s="94"/>
      <c r="D293" s="3" t="s">
        <v>75</v>
      </c>
      <c r="E293" s="19"/>
      <c r="F293" s="19"/>
      <c r="G293" s="19">
        <v>0</v>
      </c>
      <c r="H293" s="19"/>
      <c r="I293" s="19"/>
      <c r="J293" s="19">
        <v>0</v>
      </c>
      <c r="K293" s="19">
        <v>0</v>
      </c>
      <c r="L293" s="19"/>
      <c r="M293" s="19"/>
      <c r="N293" s="19">
        <v>0</v>
      </c>
      <c r="O293" s="74"/>
      <c r="P293" s="74"/>
    </row>
    <row r="294" spans="1:16" ht="19.5">
      <c r="A294" s="28" t="s">
        <v>86</v>
      </c>
      <c r="B294" s="94"/>
      <c r="C294" s="95"/>
      <c r="D294" s="15" t="s">
        <v>76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74"/>
      <c r="P294" s="74"/>
    </row>
    <row r="295" spans="1:16" ht="19.5">
      <c r="A295" s="28" t="s">
        <v>86</v>
      </c>
      <c r="B295" s="95"/>
      <c r="C295" s="16" t="s">
        <v>77</v>
      </c>
      <c r="D295" s="16"/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74"/>
      <c r="P295" s="74"/>
    </row>
    <row r="296" spans="1:16" ht="19.5">
      <c r="A296" s="28" t="s">
        <v>86</v>
      </c>
      <c r="B296" s="84" t="s">
        <v>78</v>
      </c>
      <c r="C296" s="3" t="s">
        <v>79</v>
      </c>
      <c r="D296" s="3"/>
      <c r="E296" s="19">
        <v>3</v>
      </c>
      <c r="F296" s="19"/>
      <c r="G296" s="19">
        <v>3</v>
      </c>
      <c r="H296" s="19">
        <v>13</v>
      </c>
      <c r="I296" s="19"/>
      <c r="J296" s="19">
        <v>13</v>
      </c>
      <c r="K296" s="19">
        <v>16</v>
      </c>
      <c r="L296" s="19">
        <v>6.5000000000000002E-2</v>
      </c>
      <c r="M296" s="19"/>
      <c r="N296" s="19">
        <v>6.5000000000000002E-2</v>
      </c>
      <c r="O296" s="5">
        <v>5</v>
      </c>
      <c r="P296" s="74"/>
    </row>
    <row r="297" spans="1:16" ht="19.5">
      <c r="A297" s="28" t="s">
        <v>86</v>
      </c>
      <c r="B297" s="85"/>
      <c r="C297" s="3" t="s">
        <v>80</v>
      </c>
      <c r="D297" s="3"/>
      <c r="E297" s="19">
        <v>23</v>
      </c>
      <c r="F297" s="19"/>
      <c r="G297" s="19">
        <v>23</v>
      </c>
      <c r="H297" s="19">
        <v>12</v>
      </c>
      <c r="I297" s="19"/>
      <c r="J297" s="19">
        <v>12</v>
      </c>
      <c r="K297" s="19">
        <v>35</v>
      </c>
      <c r="L297" s="19">
        <v>48</v>
      </c>
      <c r="M297" s="19"/>
      <c r="N297" s="19">
        <v>48</v>
      </c>
      <c r="O297" s="74">
        <v>4000</v>
      </c>
      <c r="P297" s="74"/>
    </row>
    <row r="298" spans="1:16" ht="19.5">
      <c r="A298" s="28" t="s">
        <v>86</v>
      </c>
      <c r="B298" s="85"/>
      <c r="C298" s="3" t="s">
        <v>81</v>
      </c>
      <c r="D298" s="3"/>
      <c r="E298" s="19">
        <v>11</v>
      </c>
      <c r="F298" s="19"/>
      <c r="G298" s="19">
        <v>11</v>
      </c>
      <c r="H298" s="19">
        <v>47</v>
      </c>
      <c r="I298" s="19"/>
      <c r="J298" s="19">
        <v>47</v>
      </c>
      <c r="K298" s="19">
        <v>58</v>
      </c>
      <c r="L298" s="19">
        <v>380</v>
      </c>
      <c r="M298" s="19"/>
      <c r="N298" s="19">
        <v>380</v>
      </c>
      <c r="O298" s="74">
        <v>8085.1063829787236</v>
      </c>
      <c r="P298" s="74"/>
    </row>
    <row r="299" spans="1:16" ht="19.5">
      <c r="A299" s="28" t="s">
        <v>86</v>
      </c>
      <c r="B299" s="85"/>
      <c r="C299" s="3" t="s">
        <v>82</v>
      </c>
      <c r="D299" s="3"/>
      <c r="E299" s="19"/>
      <c r="F299" s="19"/>
      <c r="G299" s="19">
        <v>0</v>
      </c>
      <c r="H299" s="19">
        <v>130</v>
      </c>
      <c r="I299" s="19"/>
      <c r="J299" s="19">
        <v>130</v>
      </c>
      <c r="K299" s="19">
        <v>130</v>
      </c>
      <c r="L299" s="19">
        <v>1051</v>
      </c>
      <c r="M299" s="19"/>
      <c r="N299" s="19">
        <v>1051</v>
      </c>
      <c r="O299" s="74">
        <v>8084.6153846153848</v>
      </c>
      <c r="P299" s="74"/>
    </row>
    <row r="300" spans="1:16" ht="19.5">
      <c r="A300" s="28" t="s">
        <v>86</v>
      </c>
      <c r="B300" s="85"/>
      <c r="C300" s="3" t="s">
        <v>83</v>
      </c>
      <c r="D300" s="3"/>
      <c r="E300" s="19"/>
      <c r="F300" s="19"/>
      <c r="G300" s="19">
        <v>0</v>
      </c>
      <c r="H300" s="19"/>
      <c r="I300" s="19"/>
      <c r="J300" s="19">
        <v>0</v>
      </c>
      <c r="K300" s="19">
        <v>0</v>
      </c>
      <c r="L300" s="19">
        <v>0</v>
      </c>
      <c r="M300" s="19"/>
      <c r="N300" s="19">
        <v>0</v>
      </c>
      <c r="O300" s="74"/>
      <c r="P300" s="74"/>
    </row>
    <row r="301" spans="1:16" ht="19.5">
      <c r="A301" s="28" t="s">
        <v>86</v>
      </c>
      <c r="B301" s="86"/>
      <c r="C301" s="69" t="s">
        <v>84</v>
      </c>
      <c r="D301" s="70"/>
      <c r="E301" s="19">
        <v>37</v>
      </c>
      <c r="F301" s="19">
        <v>0</v>
      </c>
      <c r="G301" s="19">
        <v>37</v>
      </c>
      <c r="H301" s="19">
        <v>202</v>
      </c>
      <c r="I301" s="19">
        <v>0</v>
      </c>
      <c r="J301" s="19">
        <v>202</v>
      </c>
      <c r="K301" s="19">
        <v>239</v>
      </c>
      <c r="L301" s="19">
        <v>1479.0650000000001</v>
      </c>
      <c r="M301" s="19">
        <v>0</v>
      </c>
      <c r="N301" s="19">
        <v>1479.0650000000001</v>
      </c>
      <c r="O301" s="74">
        <v>7322.1039603960398</v>
      </c>
      <c r="P301" s="74"/>
    </row>
    <row r="302" spans="1:16" ht="19.5">
      <c r="A302" s="28" t="s">
        <v>86</v>
      </c>
      <c r="B302" s="87" t="s">
        <v>85</v>
      </c>
      <c r="C302" s="88"/>
      <c r="D302" s="89"/>
      <c r="E302" s="19">
        <v>110.70000000000002</v>
      </c>
      <c r="F302" s="19">
        <v>96</v>
      </c>
      <c r="G302" s="19">
        <v>206.70000000000002</v>
      </c>
      <c r="H302" s="19">
        <v>946.3</v>
      </c>
      <c r="I302" s="19">
        <v>284</v>
      </c>
      <c r="J302" s="19">
        <v>1230.3</v>
      </c>
      <c r="K302" s="19">
        <v>1437.0000000000002</v>
      </c>
      <c r="L302" s="19">
        <v>9955.0650000000005</v>
      </c>
      <c r="M302" s="19">
        <v>180</v>
      </c>
      <c r="N302" s="19">
        <v>10135.065000000001</v>
      </c>
      <c r="O302" s="74"/>
      <c r="P302" s="74"/>
    </row>
    <row r="303" spans="1:16" ht="19.5">
      <c r="A303" s="28" t="s">
        <v>5</v>
      </c>
      <c r="B303" s="98" t="s">
        <v>26</v>
      </c>
      <c r="C303" s="99"/>
      <c r="D303" s="100"/>
      <c r="E303" s="96" t="s">
        <v>27</v>
      </c>
      <c r="F303" s="96"/>
      <c r="G303" s="96"/>
      <c r="H303" s="96" t="s">
        <v>28</v>
      </c>
      <c r="I303" s="96"/>
      <c r="J303" s="96"/>
      <c r="K303" s="96" t="s">
        <v>29</v>
      </c>
      <c r="L303" s="96" t="s">
        <v>30</v>
      </c>
      <c r="M303" s="96"/>
      <c r="N303" s="96"/>
      <c r="O303" s="96" t="s">
        <v>31</v>
      </c>
      <c r="P303" s="96"/>
    </row>
    <row r="304" spans="1:16" ht="19.5">
      <c r="A304" s="28" t="s">
        <v>5</v>
      </c>
      <c r="B304" s="101"/>
      <c r="C304" s="102"/>
      <c r="D304" s="103"/>
      <c r="E304" s="74" t="s">
        <v>32</v>
      </c>
      <c r="F304" s="74" t="s">
        <v>33</v>
      </c>
      <c r="G304" s="74" t="s">
        <v>0</v>
      </c>
      <c r="H304" s="74" t="s">
        <v>32</v>
      </c>
      <c r="I304" s="74" t="s">
        <v>33</v>
      </c>
      <c r="J304" s="74" t="s">
        <v>0</v>
      </c>
      <c r="K304" s="96"/>
      <c r="L304" s="74" t="s">
        <v>32</v>
      </c>
      <c r="M304" s="74" t="s">
        <v>33</v>
      </c>
      <c r="N304" s="74" t="s">
        <v>0</v>
      </c>
      <c r="O304" s="74" t="s">
        <v>32</v>
      </c>
      <c r="P304" s="74" t="s">
        <v>33</v>
      </c>
    </row>
    <row r="305" spans="1:16" ht="19.5">
      <c r="A305" s="28" t="s">
        <v>5</v>
      </c>
      <c r="B305" s="97" t="s">
        <v>34</v>
      </c>
      <c r="C305" s="72" t="s">
        <v>35</v>
      </c>
      <c r="D305" s="73"/>
      <c r="E305" s="19">
        <v>1</v>
      </c>
      <c r="F305" s="19"/>
      <c r="G305" s="19">
        <v>1</v>
      </c>
      <c r="H305" s="19">
        <v>142</v>
      </c>
      <c r="I305" s="19"/>
      <c r="J305" s="19">
        <v>142</v>
      </c>
      <c r="K305" s="19">
        <v>143</v>
      </c>
      <c r="L305" s="19">
        <v>3360</v>
      </c>
      <c r="M305" s="19"/>
      <c r="N305" s="19">
        <v>3360</v>
      </c>
      <c r="O305" s="74">
        <v>23661.971830985916</v>
      </c>
      <c r="P305" s="74"/>
    </row>
    <row r="306" spans="1:16" ht="19.5">
      <c r="A306" s="28" t="s">
        <v>5</v>
      </c>
      <c r="B306" s="97"/>
      <c r="C306" s="72" t="s">
        <v>36</v>
      </c>
      <c r="D306" s="73"/>
      <c r="E306" s="19">
        <v>0</v>
      </c>
      <c r="F306" s="19"/>
      <c r="G306" s="19">
        <v>0</v>
      </c>
      <c r="H306" s="19">
        <v>21</v>
      </c>
      <c r="I306" s="19"/>
      <c r="J306" s="19">
        <v>21</v>
      </c>
      <c r="K306" s="19">
        <v>21</v>
      </c>
      <c r="L306" s="19">
        <v>160</v>
      </c>
      <c r="M306" s="19"/>
      <c r="N306" s="19">
        <v>160</v>
      </c>
      <c r="O306" s="74">
        <v>7619.0476190476184</v>
      </c>
      <c r="P306" s="74"/>
    </row>
    <row r="307" spans="1:16" ht="19.5">
      <c r="A307" s="28" t="s">
        <v>5</v>
      </c>
      <c r="B307" s="97"/>
      <c r="C307" s="72" t="s">
        <v>37</v>
      </c>
      <c r="D307" s="73"/>
      <c r="E307" s="19">
        <v>5</v>
      </c>
      <c r="F307" s="19"/>
      <c r="G307" s="19">
        <v>5</v>
      </c>
      <c r="H307" s="19">
        <v>123</v>
      </c>
      <c r="I307" s="19"/>
      <c r="J307" s="19">
        <v>123</v>
      </c>
      <c r="K307" s="19">
        <v>128</v>
      </c>
      <c r="L307" s="19">
        <v>720</v>
      </c>
      <c r="M307" s="19"/>
      <c r="N307" s="19">
        <v>720</v>
      </c>
      <c r="O307" s="74">
        <v>5853.6585365853662</v>
      </c>
      <c r="P307" s="74"/>
    </row>
    <row r="308" spans="1:16" ht="19.5">
      <c r="A308" s="28" t="s">
        <v>5</v>
      </c>
      <c r="B308" s="97"/>
      <c r="C308" s="72" t="s">
        <v>38</v>
      </c>
      <c r="D308" s="73"/>
      <c r="E308" s="19">
        <v>6</v>
      </c>
      <c r="F308" s="19">
        <v>0</v>
      </c>
      <c r="G308" s="19">
        <v>6</v>
      </c>
      <c r="H308" s="19">
        <v>286</v>
      </c>
      <c r="I308" s="19">
        <v>0</v>
      </c>
      <c r="J308" s="19">
        <v>286</v>
      </c>
      <c r="K308" s="19">
        <v>292</v>
      </c>
      <c r="L308" s="19">
        <v>4240</v>
      </c>
      <c r="M308" s="19">
        <v>0</v>
      </c>
      <c r="N308" s="19">
        <v>4240</v>
      </c>
      <c r="O308" s="74">
        <v>14825.174825174825</v>
      </c>
      <c r="P308" s="74"/>
    </row>
    <row r="309" spans="1:16" ht="19.5">
      <c r="A309" s="28" t="s">
        <v>5</v>
      </c>
      <c r="B309" s="84" t="s">
        <v>39</v>
      </c>
      <c r="C309" s="69" t="s">
        <v>40</v>
      </c>
      <c r="D309" s="70"/>
      <c r="E309" s="19">
        <v>1</v>
      </c>
      <c r="F309" s="19"/>
      <c r="G309" s="19">
        <v>1</v>
      </c>
      <c r="H309" s="19">
        <v>33</v>
      </c>
      <c r="I309" s="19"/>
      <c r="J309" s="19">
        <v>33</v>
      </c>
      <c r="K309" s="19">
        <v>34</v>
      </c>
      <c r="L309" s="19">
        <v>200</v>
      </c>
      <c r="M309" s="19"/>
      <c r="N309" s="19">
        <v>200</v>
      </c>
      <c r="O309" s="74">
        <v>6060.606060606061</v>
      </c>
      <c r="P309" s="74"/>
    </row>
    <row r="310" spans="1:16" ht="19.5">
      <c r="A310" s="28" t="s">
        <v>5</v>
      </c>
      <c r="B310" s="85" t="s">
        <v>39</v>
      </c>
      <c r="C310" s="72" t="s">
        <v>41</v>
      </c>
      <c r="D310" s="73"/>
      <c r="E310" s="19">
        <v>2</v>
      </c>
      <c r="F310" s="19"/>
      <c r="G310" s="19">
        <v>2</v>
      </c>
      <c r="H310" s="19">
        <v>22</v>
      </c>
      <c r="I310" s="19"/>
      <c r="J310" s="19">
        <v>22</v>
      </c>
      <c r="K310" s="19">
        <v>24</v>
      </c>
      <c r="L310" s="19">
        <v>200</v>
      </c>
      <c r="M310" s="19"/>
      <c r="N310" s="19">
        <v>200</v>
      </c>
      <c r="O310" s="74">
        <v>9090.9090909090919</v>
      </c>
      <c r="P310" s="74"/>
    </row>
    <row r="311" spans="1:16" ht="19.5">
      <c r="A311" s="28" t="s">
        <v>5</v>
      </c>
      <c r="B311" s="85"/>
      <c r="C311" s="72" t="s">
        <v>42</v>
      </c>
      <c r="D311" s="73"/>
      <c r="E311" s="19">
        <v>1</v>
      </c>
      <c r="F311" s="19"/>
      <c r="G311" s="19">
        <v>1</v>
      </c>
      <c r="H311" s="19">
        <v>25</v>
      </c>
      <c r="I311" s="19"/>
      <c r="J311" s="19">
        <v>25</v>
      </c>
      <c r="K311" s="19">
        <v>26</v>
      </c>
      <c r="L311" s="19">
        <v>150</v>
      </c>
      <c r="M311" s="19"/>
      <c r="N311" s="19">
        <v>150</v>
      </c>
      <c r="O311" s="74">
        <v>6000</v>
      </c>
      <c r="P311" s="74"/>
    </row>
    <row r="312" spans="1:16" ht="19.5">
      <c r="A312" s="28" t="s">
        <v>5</v>
      </c>
      <c r="B312" s="85"/>
      <c r="C312" s="72" t="s">
        <v>43</v>
      </c>
      <c r="D312" s="73"/>
      <c r="E312" s="19"/>
      <c r="F312" s="19"/>
      <c r="G312" s="19">
        <v>0</v>
      </c>
      <c r="H312" s="19">
        <v>29</v>
      </c>
      <c r="I312" s="19"/>
      <c r="J312" s="19">
        <v>29</v>
      </c>
      <c r="K312" s="19">
        <v>29</v>
      </c>
      <c r="L312" s="19">
        <v>200</v>
      </c>
      <c r="M312" s="19"/>
      <c r="N312" s="19">
        <v>200</v>
      </c>
      <c r="O312" s="74">
        <v>6896.5517241379303</v>
      </c>
      <c r="P312" s="74"/>
    </row>
    <row r="313" spans="1:16" ht="19.5">
      <c r="A313" s="28" t="s">
        <v>5</v>
      </c>
      <c r="B313" s="85"/>
      <c r="C313" s="72" t="s">
        <v>44</v>
      </c>
      <c r="D313" s="73"/>
      <c r="E313" s="19">
        <v>3</v>
      </c>
      <c r="F313" s="19"/>
      <c r="G313" s="19">
        <v>3</v>
      </c>
      <c r="H313" s="19">
        <v>61</v>
      </c>
      <c r="I313" s="19"/>
      <c r="J313" s="19">
        <v>61</v>
      </c>
      <c r="K313" s="19">
        <v>64</v>
      </c>
      <c r="L313" s="19">
        <v>720</v>
      </c>
      <c r="M313" s="19"/>
      <c r="N313" s="19">
        <v>720</v>
      </c>
      <c r="O313" s="74">
        <v>11803.278688524591</v>
      </c>
      <c r="P313" s="74"/>
    </row>
    <row r="314" spans="1:16" ht="19.5">
      <c r="A314" s="28" t="s">
        <v>5</v>
      </c>
      <c r="B314" s="85"/>
      <c r="C314" s="72" t="s">
        <v>45</v>
      </c>
      <c r="D314" s="73"/>
      <c r="E314" s="19"/>
      <c r="F314" s="19"/>
      <c r="G314" s="19">
        <v>0</v>
      </c>
      <c r="H314" s="19"/>
      <c r="I314" s="19"/>
      <c r="J314" s="19">
        <v>0</v>
      </c>
      <c r="K314" s="19">
        <v>0</v>
      </c>
      <c r="L314" s="19"/>
      <c r="M314" s="19"/>
      <c r="N314" s="19">
        <v>0</v>
      </c>
      <c r="O314" s="74"/>
      <c r="P314" s="74"/>
    </row>
    <row r="315" spans="1:16" ht="19.5">
      <c r="A315" s="28" t="s">
        <v>5</v>
      </c>
      <c r="B315" s="85"/>
      <c r="C315" s="72" t="s">
        <v>46</v>
      </c>
      <c r="D315" s="73"/>
      <c r="E315" s="19">
        <v>4</v>
      </c>
      <c r="F315" s="19"/>
      <c r="G315" s="19">
        <v>4</v>
      </c>
      <c r="H315" s="19">
        <v>132</v>
      </c>
      <c r="I315" s="19"/>
      <c r="J315" s="19">
        <v>132</v>
      </c>
      <c r="K315" s="19">
        <v>136</v>
      </c>
      <c r="L315" s="19">
        <v>136</v>
      </c>
      <c r="M315" s="19"/>
      <c r="N315" s="19">
        <v>136</v>
      </c>
      <c r="O315" s="74">
        <v>1030.3030303030303</v>
      </c>
      <c r="P315" s="74"/>
    </row>
    <row r="316" spans="1:16" ht="19.5">
      <c r="A316" s="28" t="s">
        <v>5</v>
      </c>
      <c r="B316" s="85"/>
      <c r="C316" s="72" t="s">
        <v>47</v>
      </c>
      <c r="D316" s="73"/>
      <c r="E316" s="19">
        <v>0</v>
      </c>
      <c r="F316" s="19"/>
      <c r="G316" s="19">
        <v>0</v>
      </c>
      <c r="H316" s="19">
        <v>5</v>
      </c>
      <c r="I316" s="19"/>
      <c r="J316" s="19">
        <v>5</v>
      </c>
      <c r="K316" s="19">
        <v>5</v>
      </c>
      <c r="L316" s="19">
        <v>75</v>
      </c>
      <c r="M316" s="19"/>
      <c r="N316" s="19">
        <v>75</v>
      </c>
      <c r="O316" s="74">
        <v>15000</v>
      </c>
      <c r="P316" s="74"/>
    </row>
    <row r="317" spans="1:16" ht="19.5">
      <c r="A317" s="28" t="s">
        <v>5</v>
      </c>
      <c r="B317" s="86"/>
      <c r="C317" s="69" t="s">
        <v>48</v>
      </c>
      <c r="D317" s="69"/>
      <c r="E317" s="19">
        <v>11</v>
      </c>
      <c r="F317" s="19">
        <v>0</v>
      </c>
      <c r="G317" s="19">
        <v>11</v>
      </c>
      <c r="H317" s="19">
        <v>307</v>
      </c>
      <c r="I317" s="19">
        <v>0</v>
      </c>
      <c r="J317" s="19">
        <v>307</v>
      </c>
      <c r="K317" s="19">
        <v>318</v>
      </c>
      <c r="L317" s="19">
        <v>1681</v>
      </c>
      <c r="M317" s="19">
        <v>0</v>
      </c>
      <c r="N317" s="19">
        <v>1681</v>
      </c>
      <c r="O317" s="74">
        <v>5475.5700325732905</v>
      </c>
      <c r="P317" s="74"/>
    </row>
    <row r="318" spans="1:16" ht="19.5">
      <c r="A318" s="28" t="s">
        <v>5</v>
      </c>
      <c r="B318" s="90" t="s">
        <v>49</v>
      </c>
      <c r="C318" s="69" t="s">
        <v>50</v>
      </c>
      <c r="D318" s="70"/>
      <c r="E318" s="19">
        <v>55</v>
      </c>
      <c r="F318" s="19">
        <v>0</v>
      </c>
      <c r="G318" s="19">
        <v>55</v>
      </c>
      <c r="H318" s="19">
        <v>1117</v>
      </c>
      <c r="I318" s="19">
        <v>0</v>
      </c>
      <c r="J318" s="19">
        <v>1117</v>
      </c>
      <c r="K318" s="19">
        <v>1172</v>
      </c>
      <c r="L318" s="19">
        <v>12320</v>
      </c>
      <c r="M318" s="19"/>
      <c r="N318" s="19">
        <v>12320</v>
      </c>
      <c r="O318" s="74">
        <v>11029.543419874664</v>
      </c>
      <c r="P318" s="74"/>
    </row>
    <row r="319" spans="1:16" ht="19.5">
      <c r="A319" s="28" t="s">
        <v>5</v>
      </c>
      <c r="B319" s="91" t="s">
        <v>49</v>
      </c>
      <c r="C319" s="69" t="s">
        <v>51</v>
      </c>
      <c r="D319" s="70"/>
      <c r="E319" s="19"/>
      <c r="F319" s="19"/>
      <c r="G319" s="19">
        <v>0</v>
      </c>
      <c r="H319" s="19"/>
      <c r="I319" s="19"/>
      <c r="J319" s="19">
        <v>0</v>
      </c>
      <c r="K319" s="19">
        <v>0</v>
      </c>
      <c r="L319" s="19"/>
      <c r="M319" s="19"/>
      <c r="N319" s="19">
        <v>0</v>
      </c>
      <c r="O319" s="74"/>
      <c r="P319" s="74"/>
    </row>
    <row r="320" spans="1:16" ht="19.5">
      <c r="A320" s="28" t="s">
        <v>5</v>
      </c>
      <c r="B320" s="92"/>
      <c r="C320" s="14" t="s">
        <v>52</v>
      </c>
      <c r="D320" s="70"/>
      <c r="E320" s="19">
        <v>55</v>
      </c>
      <c r="F320" s="19">
        <v>0</v>
      </c>
      <c r="G320" s="19">
        <v>55</v>
      </c>
      <c r="H320" s="19">
        <v>1117</v>
      </c>
      <c r="I320" s="19">
        <v>0</v>
      </c>
      <c r="J320" s="19">
        <v>1117</v>
      </c>
      <c r="K320" s="19">
        <v>1172</v>
      </c>
      <c r="L320" s="19">
        <v>12320</v>
      </c>
      <c r="M320" s="19">
        <v>0</v>
      </c>
      <c r="N320" s="19">
        <v>12320</v>
      </c>
      <c r="O320" s="74">
        <v>11029.543419874664</v>
      </c>
      <c r="P320" s="74"/>
    </row>
    <row r="321" spans="1:16" ht="19.5">
      <c r="A321" s="28" t="s">
        <v>5</v>
      </c>
      <c r="B321" s="84" t="s">
        <v>53</v>
      </c>
      <c r="C321" s="69" t="s">
        <v>54</v>
      </c>
      <c r="D321" s="70"/>
      <c r="E321" s="19">
        <v>0</v>
      </c>
      <c r="F321" s="19"/>
      <c r="G321" s="19">
        <v>0</v>
      </c>
      <c r="H321" s="19">
        <v>11</v>
      </c>
      <c r="I321" s="19"/>
      <c r="J321" s="19">
        <v>11</v>
      </c>
      <c r="K321" s="19">
        <v>11</v>
      </c>
      <c r="L321" s="19">
        <v>11</v>
      </c>
      <c r="M321" s="19"/>
      <c r="N321" s="19">
        <v>11</v>
      </c>
      <c r="O321" s="74">
        <v>1000</v>
      </c>
      <c r="P321" s="74"/>
    </row>
    <row r="322" spans="1:16" ht="19.5">
      <c r="A322" s="28" t="s">
        <v>5</v>
      </c>
      <c r="B322" s="85"/>
      <c r="C322" s="69" t="s">
        <v>55</v>
      </c>
      <c r="D322" s="70"/>
      <c r="E322" s="19">
        <v>37</v>
      </c>
      <c r="F322" s="19"/>
      <c r="G322" s="19">
        <v>37</v>
      </c>
      <c r="H322" s="19">
        <v>1348</v>
      </c>
      <c r="I322" s="19">
        <v>36</v>
      </c>
      <c r="J322" s="19">
        <v>1384</v>
      </c>
      <c r="K322" s="19">
        <v>1421</v>
      </c>
      <c r="L322" s="19">
        <v>2475</v>
      </c>
      <c r="M322" s="19">
        <v>64</v>
      </c>
      <c r="N322" s="19">
        <v>2539</v>
      </c>
      <c r="O322" s="74">
        <v>1836.053412462908</v>
      </c>
      <c r="P322" s="74">
        <v>1777.7777777777776</v>
      </c>
    </row>
    <row r="323" spans="1:16" ht="19.5">
      <c r="A323" s="28" t="s">
        <v>5</v>
      </c>
      <c r="B323" s="85"/>
      <c r="C323" s="69" t="s">
        <v>56</v>
      </c>
      <c r="D323" s="70"/>
      <c r="E323" s="19">
        <v>5</v>
      </c>
      <c r="F323" s="19"/>
      <c r="G323" s="19">
        <v>5</v>
      </c>
      <c r="H323" s="19">
        <v>206</v>
      </c>
      <c r="I323" s="19"/>
      <c r="J323" s="19">
        <v>206</v>
      </c>
      <c r="K323" s="19">
        <v>211</v>
      </c>
      <c r="L323" s="19">
        <v>1050</v>
      </c>
      <c r="M323" s="19"/>
      <c r="N323" s="19">
        <v>1050</v>
      </c>
      <c r="O323" s="74">
        <v>5097.0873786407765</v>
      </c>
      <c r="P323" s="74"/>
    </row>
    <row r="324" spans="1:16" ht="19.5">
      <c r="A324" s="28" t="s">
        <v>5</v>
      </c>
      <c r="B324" s="85"/>
      <c r="C324" s="69" t="s">
        <v>57</v>
      </c>
      <c r="D324" s="70"/>
      <c r="E324" s="19"/>
      <c r="F324" s="19"/>
      <c r="G324" s="19">
        <v>0</v>
      </c>
      <c r="H324" s="19"/>
      <c r="I324" s="19"/>
      <c r="J324" s="19">
        <v>0</v>
      </c>
      <c r="K324" s="19">
        <v>0</v>
      </c>
      <c r="L324" s="19"/>
      <c r="M324" s="19"/>
      <c r="N324" s="19">
        <v>0</v>
      </c>
      <c r="O324" s="74"/>
      <c r="P324" s="74"/>
    </row>
    <row r="325" spans="1:16" ht="19.5">
      <c r="A325" s="28" t="s">
        <v>5</v>
      </c>
      <c r="B325" s="86"/>
      <c r="C325" s="69" t="s">
        <v>58</v>
      </c>
      <c r="D325" s="70"/>
      <c r="E325" s="19">
        <v>42</v>
      </c>
      <c r="F325" s="19">
        <v>0</v>
      </c>
      <c r="G325" s="19">
        <v>42</v>
      </c>
      <c r="H325" s="19">
        <v>1565</v>
      </c>
      <c r="I325" s="19">
        <v>36</v>
      </c>
      <c r="J325" s="19">
        <v>1601</v>
      </c>
      <c r="K325" s="19">
        <v>1643</v>
      </c>
      <c r="L325" s="19">
        <v>3536</v>
      </c>
      <c r="M325" s="19">
        <v>64</v>
      </c>
      <c r="N325" s="19">
        <v>3600</v>
      </c>
      <c r="O325" s="74">
        <v>2259.4249201277953</v>
      </c>
      <c r="P325" s="74">
        <v>1777.7777777777776</v>
      </c>
    </row>
    <row r="326" spans="1:16" ht="19.5">
      <c r="A326" s="28" t="s">
        <v>5</v>
      </c>
      <c r="B326" s="90" t="s">
        <v>89</v>
      </c>
      <c r="C326" s="69" t="s">
        <v>59</v>
      </c>
      <c r="D326" s="70"/>
      <c r="E326" s="19"/>
      <c r="F326" s="19"/>
      <c r="G326" s="19">
        <v>0</v>
      </c>
      <c r="H326" s="19"/>
      <c r="I326" s="19"/>
      <c r="J326" s="19">
        <v>0</v>
      </c>
      <c r="K326" s="19">
        <v>0</v>
      </c>
      <c r="L326" s="19"/>
      <c r="M326" s="19"/>
      <c r="N326" s="19">
        <v>0</v>
      </c>
      <c r="O326" s="74"/>
      <c r="P326" s="74"/>
    </row>
    <row r="327" spans="1:16" ht="19.5">
      <c r="A327" s="28" t="s">
        <v>5</v>
      </c>
      <c r="B327" s="91"/>
      <c r="C327" s="69" t="s">
        <v>60</v>
      </c>
      <c r="D327" s="70"/>
      <c r="E327" s="19"/>
      <c r="F327" s="19"/>
      <c r="G327" s="19">
        <v>0</v>
      </c>
      <c r="H327" s="19"/>
      <c r="I327" s="19"/>
      <c r="J327" s="19">
        <v>0</v>
      </c>
      <c r="K327" s="19">
        <v>0</v>
      </c>
      <c r="L327" s="19"/>
      <c r="M327" s="19"/>
      <c r="N327" s="19">
        <v>0</v>
      </c>
      <c r="O327" s="74"/>
      <c r="P327" s="74"/>
    </row>
    <row r="328" spans="1:16" ht="19.5">
      <c r="A328" s="28" t="s">
        <v>5</v>
      </c>
      <c r="B328" s="92"/>
      <c r="C328" s="69" t="s">
        <v>61</v>
      </c>
      <c r="D328" s="70"/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74"/>
      <c r="P328" s="74"/>
    </row>
    <row r="329" spans="1:16" ht="19.5">
      <c r="A329" s="28" t="s">
        <v>5</v>
      </c>
      <c r="B329" s="93" t="s">
        <v>62</v>
      </c>
      <c r="C329" s="69" t="s">
        <v>63</v>
      </c>
      <c r="D329" s="70"/>
      <c r="E329" s="19"/>
      <c r="F329" s="19"/>
      <c r="G329" s="19">
        <v>0</v>
      </c>
      <c r="H329" s="19"/>
      <c r="I329" s="19"/>
      <c r="J329" s="19">
        <v>0</v>
      </c>
      <c r="K329" s="19">
        <v>0</v>
      </c>
      <c r="L329" s="19"/>
      <c r="M329" s="19"/>
      <c r="N329" s="19">
        <v>0</v>
      </c>
      <c r="O329" s="74"/>
      <c r="P329" s="74"/>
    </row>
    <row r="330" spans="1:16" ht="19.5">
      <c r="A330" s="28" t="s">
        <v>5</v>
      </c>
      <c r="B330" s="94"/>
      <c r="C330" s="69" t="s">
        <v>64</v>
      </c>
      <c r="D330" s="70"/>
      <c r="E330" s="19">
        <v>2</v>
      </c>
      <c r="F330" s="19"/>
      <c r="G330" s="19">
        <v>2</v>
      </c>
      <c r="H330" s="19">
        <v>49</v>
      </c>
      <c r="I330" s="19"/>
      <c r="J330" s="19">
        <v>49</v>
      </c>
      <c r="K330" s="19">
        <v>51</v>
      </c>
      <c r="L330" s="19">
        <v>680</v>
      </c>
      <c r="M330" s="19"/>
      <c r="N330" s="19">
        <v>680</v>
      </c>
      <c r="O330" s="74">
        <v>13877.551020408162</v>
      </c>
      <c r="P330" s="74"/>
    </row>
    <row r="331" spans="1:16" ht="19.5">
      <c r="A331" s="28" t="s">
        <v>5</v>
      </c>
      <c r="B331" s="94"/>
      <c r="C331" s="69" t="s">
        <v>65</v>
      </c>
      <c r="D331" s="70"/>
      <c r="E331" s="19"/>
      <c r="F331" s="19"/>
      <c r="G331" s="19">
        <v>0</v>
      </c>
      <c r="H331" s="19">
        <v>2</v>
      </c>
      <c r="I331" s="19"/>
      <c r="J331" s="19">
        <v>2</v>
      </c>
      <c r="K331" s="19">
        <v>2</v>
      </c>
      <c r="L331" s="19">
        <v>15</v>
      </c>
      <c r="M331" s="19"/>
      <c r="N331" s="19">
        <v>15</v>
      </c>
      <c r="O331" s="74">
        <v>7500</v>
      </c>
      <c r="P331" s="74"/>
    </row>
    <row r="332" spans="1:16" ht="19.5">
      <c r="A332" s="28" t="s">
        <v>5</v>
      </c>
      <c r="B332" s="94"/>
      <c r="C332" s="69" t="s">
        <v>66</v>
      </c>
      <c r="D332" s="70"/>
      <c r="E332" s="19"/>
      <c r="F332" s="19"/>
      <c r="G332" s="19">
        <v>0</v>
      </c>
      <c r="H332" s="19"/>
      <c r="I332" s="19"/>
      <c r="J332" s="19">
        <v>0</v>
      </c>
      <c r="K332" s="19">
        <v>0</v>
      </c>
      <c r="L332" s="19"/>
      <c r="M332" s="19"/>
      <c r="N332" s="19">
        <v>0</v>
      </c>
      <c r="O332" s="74"/>
      <c r="P332" s="74"/>
    </row>
    <row r="333" spans="1:16" ht="19.5">
      <c r="A333" s="28" t="s">
        <v>5</v>
      </c>
      <c r="B333" s="94"/>
      <c r="C333" s="69" t="s">
        <v>67</v>
      </c>
      <c r="D333" s="70"/>
      <c r="E333" s="19"/>
      <c r="F333" s="19"/>
      <c r="G333" s="19">
        <v>0</v>
      </c>
      <c r="H333" s="19">
        <v>4</v>
      </c>
      <c r="I333" s="19"/>
      <c r="J333" s="19">
        <v>4</v>
      </c>
      <c r="K333" s="19">
        <v>4</v>
      </c>
      <c r="L333" s="19">
        <v>6</v>
      </c>
      <c r="M333" s="19"/>
      <c r="N333" s="19">
        <v>6</v>
      </c>
      <c r="O333" s="74">
        <v>1500</v>
      </c>
      <c r="P333" s="74"/>
    </row>
    <row r="334" spans="1:16" ht="19.5">
      <c r="A334" s="28" t="s">
        <v>5</v>
      </c>
      <c r="B334" s="95"/>
      <c r="C334" s="69" t="s">
        <v>68</v>
      </c>
      <c r="D334" s="70"/>
      <c r="E334" s="19">
        <v>2</v>
      </c>
      <c r="F334" s="19">
        <v>0</v>
      </c>
      <c r="G334" s="19">
        <v>2</v>
      </c>
      <c r="H334" s="19">
        <v>55</v>
      </c>
      <c r="I334" s="19">
        <v>0</v>
      </c>
      <c r="J334" s="19">
        <v>55</v>
      </c>
      <c r="K334" s="19">
        <v>57</v>
      </c>
      <c r="L334" s="19">
        <v>701</v>
      </c>
      <c r="M334" s="19">
        <v>0</v>
      </c>
      <c r="N334" s="19">
        <v>701</v>
      </c>
      <c r="O334" s="74">
        <v>12745.454545454546</v>
      </c>
      <c r="P334" s="74"/>
    </row>
    <row r="335" spans="1:16" ht="19.5">
      <c r="A335" s="28" t="s">
        <v>5</v>
      </c>
      <c r="B335" s="94" t="s">
        <v>69</v>
      </c>
      <c r="C335" s="93" t="s">
        <v>70</v>
      </c>
      <c r="D335" s="3" t="s">
        <v>71</v>
      </c>
      <c r="E335" s="19"/>
      <c r="F335" s="19"/>
      <c r="G335" s="19">
        <v>0</v>
      </c>
      <c r="H335" s="19">
        <v>2</v>
      </c>
      <c r="I335" s="19"/>
      <c r="J335" s="19">
        <v>2</v>
      </c>
      <c r="K335" s="19">
        <v>2</v>
      </c>
      <c r="L335" s="19">
        <v>460</v>
      </c>
      <c r="M335" s="19"/>
      <c r="N335" s="19">
        <v>460</v>
      </c>
      <c r="O335" s="74">
        <v>230000</v>
      </c>
      <c r="P335" s="74"/>
    </row>
    <row r="336" spans="1:16" ht="19.5">
      <c r="A336" s="28" t="s">
        <v>5</v>
      </c>
      <c r="B336" s="94"/>
      <c r="C336" s="94"/>
      <c r="D336" s="3" t="s">
        <v>22</v>
      </c>
      <c r="E336" s="19"/>
      <c r="F336" s="19"/>
      <c r="G336" s="19">
        <v>0</v>
      </c>
      <c r="H336" s="19">
        <v>30</v>
      </c>
      <c r="I336" s="19"/>
      <c r="J336" s="19">
        <v>30</v>
      </c>
      <c r="K336" s="19">
        <v>30</v>
      </c>
      <c r="L336" s="19">
        <v>4500</v>
      </c>
      <c r="M336" s="19"/>
      <c r="N336" s="19">
        <v>4500</v>
      </c>
      <c r="O336" s="74">
        <v>150000</v>
      </c>
      <c r="P336" s="74"/>
    </row>
    <row r="337" spans="1:16" ht="19.5">
      <c r="A337" s="28" t="s">
        <v>5</v>
      </c>
      <c r="B337" s="94"/>
      <c r="C337" s="94"/>
      <c r="D337" s="3" t="s">
        <v>23</v>
      </c>
      <c r="E337" s="19"/>
      <c r="F337" s="19"/>
      <c r="G337" s="19">
        <v>0</v>
      </c>
      <c r="H337" s="19">
        <v>176.2</v>
      </c>
      <c r="I337" s="19"/>
      <c r="J337" s="19">
        <v>176.2</v>
      </c>
      <c r="K337" s="19">
        <v>176.2</v>
      </c>
      <c r="L337" s="19">
        <v>30110</v>
      </c>
      <c r="M337" s="19"/>
      <c r="N337" s="19">
        <v>30110</v>
      </c>
      <c r="O337" s="74">
        <v>170885.35754824066</v>
      </c>
      <c r="P337" s="74"/>
    </row>
    <row r="338" spans="1:16" ht="19.5">
      <c r="A338" s="28" t="s">
        <v>5</v>
      </c>
      <c r="B338" s="94"/>
      <c r="C338" s="94"/>
      <c r="D338" s="3" t="s">
        <v>24</v>
      </c>
      <c r="E338" s="19"/>
      <c r="F338" s="19"/>
      <c r="G338" s="19">
        <v>0</v>
      </c>
      <c r="H338" s="19"/>
      <c r="I338" s="19"/>
      <c r="J338" s="19">
        <v>0</v>
      </c>
      <c r="K338" s="19">
        <v>0</v>
      </c>
      <c r="L338" s="19"/>
      <c r="M338" s="19"/>
      <c r="N338" s="19">
        <v>0</v>
      </c>
      <c r="O338" s="74"/>
      <c r="P338" s="74"/>
    </row>
    <row r="339" spans="1:16" ht="19.5">
      <c r="A339" s="28" t="s">
        <v>5</v>
      </c>
      <c r="B339" s="94"/>
      <c r="C339" s="94"/>
      <c r="D339" s="3" t="s">
        <v>25</v>
      </c>
      <c r="E339" s="19"/>
      <c r="F339" s="19"/>
      <c r="G339" s="19">
        <v>0</v>
      </c>
      <c r="H339" s="19"/>
      <c r="I339" s="19"/>
      <c r="J339" s="19">
        <v>0</v>
      </c>
      <c r="K339" s="19">
        <v>0</v>
      </c>
      <c r="L339" s="19"/>
      <c r="M339" s="19"/>
      <c r="N339" s="19">
        <v>0</v>
      </c>
      <c r="O339" s="74"/>
      <c r="P339" s="74"/>
    </row>
    <row r="340" spans="1:16" ht="19.5">
      <c r="A340" s="28" t="s">
        <v>5</v>
      </c>
      <c r="B340" s="94"/>
      <c r="C340" s="95"/>
      <c r="D340" s="15" t="s">
        <v>72</v>
      </c>
      <c r="E340" s="19">
        <v>0</v>
      </c>
      <c r="F340" s="19">
        <v>0</v>
      </c>
      <c r="G340" s="19">
        <v>0</v>
      </c>
      <c r="H340" s="19">
        <v>208.2</v>
      </c>
      <c r="I340" s="19">
        <v>0</v>
      </c>
      <c r="J340" s="19">
        <v>208.2</v>
      </c>
      <c r="K340" s="19">
        <v>208.2</v>
      </c>
      <c r="L340" s="19">
        <v>35070</v>
      </c>
      <c r="M340" s="19">
        <v>0</v>
      </c>
      <c r="N340" s="19">
        <v>35070</v>
      </c>
      <c r="O340" s="74">
        <v>168443.80403458214</v>
      </c>
      <c r="P340" s="74"/>
    </row>
    <row r="341" spans="1:16" ht="19.5">
      <c r="A341" s="28" t="s">
        <v>5</v>
      </c>
      <c r="B341" s="94"/>
      <c r="C341" s="93" t="s">
        <v>73</v>
      </c>
      <c r="D341" s="3" t="s">
        <v>21</v>
      </c>
      <c r="E341" s="19"/>
      <c r="F341" s="19"/>
      <c r="G341" s="19">
        <v>0</v>
      </c>
      <c r="H341" s="19"/>
      <c r="I341" s="19"/>
      <c r="J341" s="19">
        <v>0</v>
      </c>
      <c r="K341" s="19">
        <v>0</v>
      </c>
      <c r="L341" s="19"/>
      <c r="M341" s="19"/>
      <c r="N341" s="19">
        <v>0</v>
      </c>
      <c r="O341" s="74"/>
      <c r="P341" s="74"/>
    </row>
    <row r="342" spans="1:16" ht="19.5">
      <c r="A342" s="28" t="s">
        <v>5</v>
      </c>
      <c r="B342" s="94"/>
      <c r="C342" s="94"/>
      <c r="D342" s="3" t="s">
        <v>74</v>
      </c>
      <c r="E342" s="19"/>
      <c r="F342" s="19"/>
      <c r="G342" s="19">
        <v>0</v>
      </c>
      <c r="H342" s="19">
        <v>1</v>
      </c>
      <c r="I342" s="19"/>
      <c r="J342" s="19">
        <v>1</v>
      </c>
      <c r="K342" s="19">
        <v>1</v>
      </c>
      <c r="L342" s="19">
        <v>250</v>
      </c>
      <c r="M342" s="19"/>
      <c r="N342" s="19">
        <v>250</v>
      </c>
      <c r="O342" s="74">
        <v>250000</v>
      </c>
      <c r="P342" s="74"/>
    </row>
    <row r="343" spans="1:16" ht="19.5">
      <c r="A343" s="28" t="s">
        <v>5</v>
      </c>
      <c r="B343" s="94"/>
      <c r="C343" s="94"/>
      <c r="D343" s="3" t="s">
        <v>75</v>
      </c>
      <c r="E343" s="19"/>
      <c r="F343" s="19"/>
      <c r="G343" s="19">
        <v>0</v>
      </c>
      <c r="H343" s="19"/>
      <c r="I343" s="19"/>
      <c r="J343" s="19">
        <v>0</v>
      </c>
      <c r="K343" s="19">
        <v>0</v>
      </c>
      <c r="L343" s="19"/>
      <c r="M343" s="19"/>
      <c r="N343" s="19">
        <v>0</v>
      </c>
      <c r="O343" s="74"/>
      <c r="P343" s="74"/>
    </row>
    <row r="344" spans="1:16" ht="19.5">
      <c r="A344" s="28" t="s">
        <v>5</v>
      </c>
      <c r="B344" s="94"/>
      <c r="C344" s="95"/>
      <c r="D344" s="15" t="s">
        <v>76</v>
      </c>
      <c r="E344" s="19">
        <v>0</v>
      </c>
      <c r="F344" s="19">
        <v>0</v>
      </c>
      <c r="G344" s="19">
        <v>0</v>
      </c>
      <c r="H344" s="19">
        <v>1</v>
      </c>
      <c r="I344" s="19">
        <v>0</v>
      </c>
      <c r="J344" s="19">
        <v>1</v>
      </c>
      <c r="K344" s="19">
        <v>1</v>
      </c>
      <c r="L344" s="19">
        <v>250</v>
      </c>
      <c r="M344" s="19">
        <v>0</v>
      </c>
      <c r="N344" s="19">
        <v>250</v>
      </c>
      <c r="O344" s="74"/>
      <c r="P344" s="74"/>
    </row>
    <row r="345" spans="1:16" ht="19.5">
      <c r="A345" s="28" t="s">
        <v>5</v>
      </c>
      <c r="B345" s="95"/>
      <c r="C345" s="16" t="s">
        <v>77</v>
      </c>
      <c r="D345" s="16"/>
      <c r="E345" s="19">
        <v>0</v>
      </c>
      <c r="F345" s="19">
        <v>0</v>
      </c>
      <c r="G345" s="19">
        <v>0</v>
      </c>
      <c r="H345" s="19">
        <v>209.2</v>
      </c>
      <c r="I345" s="19">
        <v>0</v>
      </c>
      <c r="J345" s="19">
        <v>209.2</v>
      </c>
      <c r="K345" s="19">
        <v>209.2</v>
      </c>
      <c r="L345" s="19">
        <v>35320</v>
      </c>
      <c r="M345" s="19">
        <v>0</v>
      </c>
      <c r="N345" s="19">
        <v>35320</v>
      </c>
      <c r="O345" s="74">
        <v>168833.6520076482</v>
      </c>
      <c r="P345" s="74"/>
    </row>
    <row r="346" spans="1:16" ht="19.5">
      <c r="A346" s="28" t="s">
        <v>5</v>
      </c>
      <c r="B346" s="84" t="s">
        <v>78</v>
      </c>
      <c r="C346" s="3" t="s">
        <v>79</v>
      </c>
      <c r="D346" s="3"/>
      <c r="E346" s="19">
        <v>5</v>
      </c>
      <c r="F346" s="19"/>
      <c r="G346" s="19">
        <v>5</v>
      </c>
      <c r="H346" s="19">
        <v>240</v>
      </c>
      <c r="I346" s="19"/>
      <c r="J346" s="19">
        <v>240</v>
      </c>
      <c r="K346" s="19">
        <v>245</v>
      </c>
      <c r="L346" s="19">
        <v>1.92</v>
      </c>
      <c r="M346" s="19"/>
      <c r="N346" s="19">
        <v>1.92</v>
      </c>
      <c r="O346" s="5">
        <v>8</v>
      </c>
      <c r="P346" s="74"/>
    </row>
    <row r="347" spans="1:16" ht="19.5">
      <c r="A347" s="28" t="s">
        <v>5</v>
      </c>
      <c r="B347" s="85"/>
      <c r="C347" s="3" t="s">
        <v>80</v>
      </c>
      <c r="D347" s="3"/>
      <c r="E347" s="19">
        <v>22</v>
      </c>
      <c r="F347" s="19"/>
      <c r="G347" s="19">
        <v>22</v>
      </c>
      <c r="H347" s="19">
        <v>10</v>
      </c>
      <c r="I347" s="19"/>
      <c r="J347" s="19">
        <v>10</v>
      </c>
      <c r="K347" s="19">
        <v>32</v>
      </c>
      <c r="L347" s="19">
        <v>40</v>
      </c>
      <c r="M347" s="19"/>
      <c r="N347" s="19">
        <v>40</v>
      </c>
      <c r="O347" s="74">
        <v>4000</v>
      </c>
      <c r="P347" s="74"/>
    </row>
    <row r="348" spans="1:16" ht="19.5">
      <c r="A348" s="28" t="s">
        <v>5</v>
      </c>
      <c r="B348" s="85"/>
      <c r="C348" s="3" t="s">
        <v>81</v>
      </c>
      <c r="D348" s="3"/>
      <c r="E348" s="19">
        <v>31</v>
      </c>
      <c r="F348" s="19"/>
      <c r="G348" s="19">
        <v>31</v>
      </c>
      <c r="H348" s="19">
        <v>15</v>
      </c>
      <c r="I348" s="19"/>
      <c r="J348" s="19">
        <v>15</v>
      </c>
      <c r="K348" s="19">
        <v>46</v>
      </c>
      <c r="L348" s="19">
        <v>30</v>
      </c>
      <c r="M348" s="19"/>
      <c r="N348" s="19">
        <v>30</v>
      </c>
      <c r="O348" s="74">
        <v>2000</v>
      </c>
      <c r="P348" s="74"/>
    </row>
    <row r="349" spans="1:16" ht="19.5">
      <c r="A349" s="28" t="s">
        <v>5</v>
      </c>
      <c r="B349" s="85"/>
      <c r="C349" s="3" t="s">
        <v>82</v>
      </c>
      <c r="D349" s="3"/>
      <c r="E349" s="19"/>
      <c r="F349" s="19"/>
      <c r="G349" s="19">
        <v>0</v>
      </c>
      <c r="H349" s="19">
        <v>229</v>
      </c>
      <c r="I349" s="19"/>
      <c r="J349" s="19">
        <v>229</v>
      </c>
      <c r="K349" s="19">
        <v>229</v>
      </c>
      <c r="L349" s="19">
        <v>3129</v>
      </c>
      <c r="M349" s="19"/>
      <c r="N349" s="19">
        <v>3129</v>
      </c>
      <c r="O349" s="74">
        <v>13663.755458515285</v>
      </c>
      <c r="P349" s="74"/>
    </row>
    <row r="350" spans="1:16" ht="19.5">
      <c r="A350" s="28" t="s">
        <v>5</v>
      </c>
      <c r="B350" s="85"/>
      <c r="C350" s="3" t="s">
        <v>83</v>
      </c>
      <c r="D350" s="3"/>
      <c r="E350" s="19"/>
      <c r="F350" s="19"/>
      <c r="G350" s="19">
        <v>0</v>
      </c>
      <c r="H350" s="19">
        <v>10</v>
      </c>
      <c r="I350" s="19"/>
      <c r="J350" s="19">
        <v>10</v>
      </c>
      <c r="K350" s="19">
        <v>10</v>
      </c>
      <c r="L350" s="19">
        <v>1879</v>
      </c>
      <c r="M350" s="19"/>
      <c r="N350" s="19">
        <v>1879</v>
      </c>
      <c r="O350" s="74">
        <v>187900</v>
      </c>
      <c r="P350" s="74"/>
    </row>
    <row r="351" spans="1:16" ht="19.5">
      <c r="A351" s="28" t="s">
        <v>5</v>
      </c>
      <c r="B351" s="86"/>
      <c r="C351" s="69" t="s">
        <v>84</v>
      </c>
      <c r="D351" s="70"/>
      <c r="E351" s="19">
        <v>58</v>
      </c>
      <c r="F351" s="19">
        <v>0</v>
      </c>
      <c r="G351" s="19">
        <v>58</v>
      </c>
      <c r="H351" s="19">
        <v>504</v>
      </c>
      <c r="I351" s="19">
        <v>0</v>
      </c>
      <c r="J351" s="19">
        <v>504</v>
      </c>
      <c r="K351" s="19">
        <v>562</v>
      </c>
      <c r="L351" s="19">
        <v>5079.92</v>
      </c>
      <c r="M351" s="19">
        <v>0</v>
      </c>
      <c r="N351" s="19">
        <v>5079.92</v>
      </c>
      <c r="O351" s="74">
        <v>10079.20634920635</v>
      </c>
      <c r="P351" s="74"/>
    </row>
    <row r="352" spans="1:16" ht="19.5">
      <c r="A352" s="28" t="s">
        <v>5</v>
      </c>
      <c r="B352" s="87" t="s">
        <v>85</v>
      </c>
      <c r="C352" s="88"/>
      <c r="D352" s="89"/>
      <c r="E352" s="19">
        <v>174</v>
      </c>
      <c r="F352" s="19">
        <v>0</v>
      </c>
      <c r="G352" s="19">
        <v>174</v>
      </c>
      <c r="H352" s="19">
        <v>4043.2</v>
      </c>
      <c r="I352" s="19">
        <v>36</v>
      </c>
      <c r="J352" s="19">
        <v>4079.2</v>
      </c>
      <c r="K352" s="19">
        <v>4253.2</v>
      </c>
      <c r="L352" s="19">
        <v>62877.919999999998</v>
      </c>
      <c r="M352" s="19">
        <v>64</v>
      </c>
      <c r="N352" s="19">
        <v>62941.919999999998</v>
      </c>
      <c r="O352" s="74"/>
      <c r="P352" s="74"/>
    </row>
    <row r="353" spans="1:16" ht="19.5">
      <c r="A353" s="28" t="s">
        <v>6</v>
      </c>
      <c r="B353" s="98" t="s">
        <v>26</v>
      </c>
      <c r="C353" s="99"/>
      <c r="D353" s="100"/>
      <c r="E353" s="96" t="s">
        <v>27</v>
      </c>
      <c r="F353" s="96"/>
      <c r="G353" s="96"/>
      <c r="H353" s="96" t="s">
        <v>28</v>
      </c>
      <c r="I353" s="96"/>
      <c r="J353" s="96"/>
      <c r="K353" s="96" t="s">
        <v>29</v>
      </c>
      <c r="L353" s="96" t="s">
        <v>30</v>
      </c>
      <c r="M353" s="96"/>
      <c r="N353" s="96"/>
      <c r="O353" s="96" t="s">
        <v>31</v>
      </c>
      <c r="P353" s="96"/>
    </row>
    <row r="354" spans="1:16" ht="19.5">
      <c r="A354" s="28" t="s">
        <v>6</v>
      </c>
      <c r="B354" s="101"/>
      <c r="C354" s="102"/>
      <c r="D354" s="103"/>
      <c r="E354" s="74" t="s">
        <v>32</v>
      </c>
      <c r="F354" s="74" t="s">
        <v>33</v>
      </c>
      <c r="G354" s="74" t="s">
        <v>0</v>
      </c>
      <c r="H354" s="74" t="s">
        <v>32</v>
      </c>
      <c r="I354" s="74" t="s">
        <v>33</v>
      </c>
      <c r="J354" s="74" t="s">
        <v>0</v>
      </c>
      <c r="K354" s="96"/>
      <c r="L354" s="74" t="s">
        <v>32</v>
      </c>
      <c r="M354" s="74" t="s">
        <v>33</v>
      </c>
      <c r="N354" s="74" t="s">
        <v>0</v>
      </c>
      <c r="O354" s="74" t="s">
        <v>32</v>
      </c>
      <c r="P354" s="74" t="s">
        <v>33</v>
      </c>
    </row>
    <row r="355" spans="1:16" ht="19.5">
      <c r="A355" s="28" t="s">
        <v>6</v>
      </c>
      <c r="B355" s="97" t="s">
        <v>34</v>
      </c>
      <c r="C355" s="72" t="s">
        <v>35</v>
      </c>
      <c r="D355" s="73"/>
      <c r="E355" s="19">
        <v>6</v>
      </c>
      <c r="F355" s="19"/>
      <c r="G355" s="19">
        <v>6</v>
      </c>
      <c r="H355" s="19">
        <v>37</v>
      </c>
      <c r="I355" s="19"/>
      <c r="J355" s="19">
        <v>37</v>
      </c>
      <c r="K355" s="19">
        <v>43</v>
      </c>
      <c r="L355" s="19">
        <v>33</v>
      </c>
      <c r="M355" s="19"/>
      <c r="N355" s="19">
        <v>33</v>
      </c>
      <c r="O355" s="74">
        <v>891.89189189189187</v>
      </c>
      <c r="P355" s="74"/>
    </row>
    <row r="356" spans="1:16" ht="19.5">
      <c r="A356" s="28" t="s">
        <v>6</v>
      </c>
      <c r="B356" s="97"/>
      <c r="C356" s="72" t="s">
        <v>36</v>
      </c>
      <c r="D356" s="73"/>
      <c r="E356" s="19"/>
      <c r="F356" s="19"/>
      <c r="G356" s="19">
        <v>0</v>
      </c>
      <c r="H356" s="19">
        <v>3</v>
      </c>
      <c r="I356" s="19"/>
      <c r="J356" s="19">
        <v>3</v>
      </c>
      <c r="K356" s="19">
        <v>3</v>
      </c>
      <c r="L356" s="19">
        <v>2</v>
      </c>
      <c r="M356" s="19"/>
      <c r="N356" s="19">
        <v>2</v>
      </c>
      <c r="O356" s="74">
        <v>666.66666666666663</v>
      </c>
      <c r="P356" s="74"/>
    </row>
    <row r="357" spans="1:16" ht="19.5">
      <c r="A357" s="28" t="s">
        <v>6</v>
      </c>
      <c r="B357" s="97"/>
      <c r="C357" s="72" t="s">
        <v>37</v>
      </c>
      <c r="D357" s="73"/>
      <c r="E357" s="19">
        <v>3</v>
      </c>
      <c r="F357" s="19"/>
      <c r="G357" s="19">
        <v>3</v>
      </c>
      <c r="H357" s="19">
        <v>5.9</v>
      </c>
      <c r="I357" s="19"/>
      <c r="J357" s="19">
        <v>5.9</v>
      </c>
      <c r="K357" s="19">
        <v>8.9</v>
      </c>
      <c r="L357" s="19">
        <v>4</v>
      </c>
      <c r="M357" s="19"/>
      <c r="N357" s="19">
        <v>4</v>
      </c>
      <c r="O357" s="74">
        <v>677.96610169491521</v>
      </c>
      <c r="P357" s="74"/>
    </row>
    <row r="358" spans="1:16" ht="19.5">
      <c r="A358" s="28" t="s">
        <v>6</v>
      </c>
      <c r="B358" s="97"/>
      <c r="C358" s="72" t="s">
        <v>38</v>
      </c>
      <c r="D358" s="73"/>
      <c r="E358" s="19">
        <v>9</v>
      </c>
      <c r="F358" s="19">
        <v>0</v>
      </c>
      <c r="G358" s="19">
        <v>9</v>
      </c>
      <c r="H358" s="19">
        <v>45.9</v>
      </c>
      <c r="I358" s="19">
        <v>0</v>
      </c>
      <c r="J358" s="19">
        <v>45.9</v>
      </c>
      <c r="K358" s="19">
        <v>54.9</v>
      </c>
      <c r="L358" s="19">
        <v>39</v>
      </c>
      <c r="M358" s="19">
        <v>0</v>
      </c>
      <c r="N358" s="19">
        <v>39</v>
      </c>
      <c r="O358" s="74">
        <v>849.67320261437908</v>
      </c>
      <c r="P358" s="74"/>
    </row>
    <row r="359" spans="1:16" ht="19.5">
      <c r="A359" s="28" t="s">
        <v>6</v>
      </c>
      <c r="B359" s="84" t="s">
        <v>39</v>
      </c>
      <c r="C359" s="69" t="s">
        <v>40</v>
      </c>
      <c r="D359" s="70"/>
      <c r="E359" s="19">
        <v>5</v>
      </c>
      <c r="F359" s="19"/>
      <c r="G359" s="19">
        <v>5</v>
      </c>
      <c r="H359" s="19">
        <v>25.5</v>
      </c>
      <c r="I359" s="19"/>
      <c r="J359" s="19">
        <v>25.5</v>
      </c>
      <c r="K359" s="19">
        <v>30.5</v>
      </c>
      <c r="L359" s="19">
        <v>22</v>
      </c>
      <c r="M359" s="19"/>
      <c r="N359" s="19">
        <v>22</v>
      </c>
      <c r="O359" s="74">
        <v>862.74509803921569</v>
      </c>
      <c r="P359" s="74"/>
    </row>
    <row r="360" spans="1:16" ht="19.5">
      <c r="A360" s="28" t="s">
        <v>6</v>
      </c>
      <c r="B360" s="85" t="s">
        <v>39</v>
      </c>
      <c r="C360" s="72" t="s">
        <v>41</v>
      </c>
      <c r="D360" s="73"/>
      <c r="E360" s="19">
        <v>5.5</v>
      </c>
      <c r="F360" s="19"/>
      <c r="G360" s="19">
        <v>5.5</v>
      </c>
      <c r="H360" s="19">
        <v>17</v>
      </c>
      <c r="I360" s="19"/>
      <c r="J360" s="19">
        <v>17</v>
      </c>
      <c r="K360" s="19">
        <v>22.5</v>
      </c>
      <c r="L360" s="19">
        <v>15</v>
      </c>
      <c r="M360" s="19"/>
      <c r="N360" s="19">
        <v>15</v>
      </c>
      <c r="O360" s="74">
        <v>882.35294117647061</v>
      </c>
      <c r="P360" s="74"/>
    </row>
    <row r="361" spans="1:16" ht="19.5">
      <c r="A361" s="28" t="s">
        <v>6</v>
      </c>
      <c r="B361" s="85"/>
      <c r="C361" s="72" t="s">
        <v>42</v>
      </c>
      <c r="D361" s="73"/>
      <c r="E361" s="19">
        <v>0</v>
      </c>
      <c r="F361" s="19"/>
      <c r="G361" s="19">
        <v>0</v>
      </c>
      <c r="H361" s="19">
        <v>11</v>
      </c>
      <c r="I361" s="19"/>
      <c r="J361" s="19">
        <v>11</v>
      </c>
      <c r="K361" s="19">
        <v>11</v>
      </c>
      <c r="L361" s="19">
        <v>11</v>
      </c>
      <c r="M361" s="19"/>
      <c r="N361" s="19">
        <v>11</v>
      </c>
      <c r="O361" s="74">
        <v>1000</v>
      </c>
      <c r="P361" s="74"/>
    </row>
    <row r="362" spans="1:16" ht="19.5">
      <c r="A362" s="28" t="s">
        <v>6</v>
      </c>
      <c r="B362" s="85"/>
      <c r="C362" s="72" t="s">
        <v>43</v>
      </c>
      <c r="D362" s="73"/>
      <c r="E362" s="19">
        <v>1</v>
      </c>
      <c r="F362" s="19"/>
      <c r="G362" s="19">
        <v>1</v>
      </c>
      <c r="H362" s="19">
        <v>15</v>
      </c>
      <c r="I362" s="19"/>
      <c r="J362" s="19">
        <v>15</v>
      </c>
      <c r="K362" s="19">
        <v>16</v>
      </c>
      <c r="L362" s="19">
        <v>13</v>
      </c>
      <c r="M362" s="19"/>
      <c r="N362" s="19">
        <v>13</v>
      </c>
      <c r="O362" s="74">
        <v>866.66666666666674</v>
      </c>
      <c r="P362" s="74"/>
    </row>
    <row r="363" spans="1:16" ht="19.5">
      <c r="A363" s="28" t="s">
        <v>6</v>
      </c>
      <c r="B363" s="85"/>
      <c r="C363" s="72" t="s">
        <v>44</v>
      </c>
      <c r="D363" s="73"/>
      <c r="E363" s="19">
        <v>33</v>
      </c>
      <c r="F363" s="19"/>
      <c r="G363" s="19">
        <v>33</v>
      </c>
      <c r="H363" s="19">
        <v>163</v>
      </c>
      <c r="I363" s="19"/>
      <c r="J363" s="19">
        <v>163</v>
      </c>
      <c r="K363" s="19">
        <v>196</v>
      </c>
      <c r="L363" s="19">
        <v>150</v>
      </c>
      <c r="M363" s="19"/>
      <c r="N363" s="19">
        <v>150</v>
      </c>
      <c r="O363" s="74">
        <v>920.24539877300617</v>
      </c>
      <c r="P363" s="74"/>
    </row>
    <row r="364" spans="1:16" ht="19.5">
      <c r="A364" s="28" t="s">
        <v>6</v>
      </c>
      <c r="B364" s="85"/>
      <c r="C364" s="72" t="s">
        <v>45</v>
      </c>
      <c r="D364" s="73"/>
      <c r="E364" s="19"/>
      <c r="F364" s="19"/>
      <c r="G364" s="19">
        <v>0</v>
      </c>
      <c r="H364" s="19"/>
      <c r="I364" s="19"/>
      <c r="J364" s="19">
        <v>0</v>
      </c>
      <c r="K364" s="19">
        <v>0</v>
      </c>
      <c r="L364" s="19"/>
      <c r="M364" s="19"/>
      <c r="N364" s="19">
        <v>0</v>
      </c>
      <c r="O364" s="74"/>
      <c r="P364" s="74"/>
    </row>
    <row r="365" spans="1:16" ht="19.5">
      <c r="A365" s="28" t="s">
        <v>6</v>
      </c>
      <c r="B365" s="85"/>
      <c r="C365" s="72" t="s">
        <v>46</v>
      </c>
      <c r="D365" s="73"/>
      <c r="E365" s="19">
        <v>7</v>
      </c>
      <c r="F365" s="19"/>
      <c r="G365" s="19">
        <v>7</v>
      </c>
      <c r="H365" s="19">
        <v>31</v>
      </c>
      <c r="I365" s="19"/>
      <c r="J365" s="19">
        <v>31</v>
      </c>
      <c r="K365" s="19">
        <v>38</v>
      </c>
      <c r="L365" s="19">
        <v>29</v>
      </c>
      <c r="M365" s="19"/>
      <c r="N365" s="19">
        <v>29</v>
      </c>
      <c r="O365" s="74">
        <v>935.48387096774184</v>
      </c>
      <c r="P365" s="74"/>
    </row>
    <row r="366" spans="1:16" ht="19.5">
      <c r="A366" s="28" t="s">
        <v>6</v>
      </c>
      <c r="B366" s="85"/>
      <c r="C366" s="72" t="s">
        <v>47</v>
      </c>
      <c r="D366" s="73"/>
      <c r="E366" s="19">
        <v>0</v>
      </c>
      <c r="F366" s="19"/>
      <c r="G366" s="19">
        <v>0</v>
      </c>
      <c r="H366" s="19">
        <v>7</v>
      </c>
      <c r="I366" s="19"/>
      <c r="J366" s="19">
        <v>7</v>
      </c>
      <c r="K366" s="19">
        <v>7</v>
      </c>
      <c r="L366" s="19">
        <v>7</v>
      </c>
      <c r="M366" s="19"/>
      <c r="N366" s="19">
        <v>7</v>
      </c>
      <c r="O366" s="74">
        <v>1000</v>
      </c>
      <c r="P366" s="74"/>
    </row>
    <row r="367" spans="1:16" ht="19.5">
      <c r="A367" s="28" t="s">
        <v>6</v>
      </c>
      <c r="B367" s="86"/>
      <c r="C367" s="69" t="s">
        <v>48</v>
      </c>
      <c r="D367" s="69"/>
      <c r="E367" s="19">
        <v>51.5</v>
      </c>
      <c r="F367" s="19">
        <v>0</v>
      </c>
      <c r="G367" s="19">
        <v>51.5</v>
      </c>
      <c r="H367" s="19">
        <v>269.5</v>
      </c>
      <c r="I367" s="19">
        <v>0</v>
      </c>
      <c r="J367" s="19">
        <v>269.5</v>
      </c>
      <c r="K367" s="19">
        <v>321</v>
      </c>
      <c r="L367" s="19">
        <v>247</v>
      </c>
      <c r="M367" s="19">
        <v>0</v>
      </c>
      <c r="N367" s="19">
        <v>247</v>
      </c>
      <c r="O367" s="74">
        <v>916.51205936920223</v>
      </c>
      <c r="P367" s="74"/>
    </row>
    <row r="368" spans="1:16" ht="19.5">
      <c r="A368" s="28" t="s">
        <v>6</v>
      </c>
      <c r="B368" s="90" t="s">
        <v>49</v>
      </c>
      <c r="C368" s="69" t="s">
        <v>50</v>
      </c>
      <c r="D368" s="70"/>
      <c r="E368" s="19">
        <v>0</v>
      </c>
      <c r="F368" s="19"/>
      <c r="G368" s="19">
        <v>0</v>
      </c>
      <c r="H368" s="19">
        <v>3</v>
      </c>
      <c r="I368" s="19"/>
      <c r="J368" s="19">
        <v>3</v>
      </c>
      <c r="K368" s="19">
        <v>3</v>
      </c>
      <c r="L368" s="19">
        <v>30</v>
      </c>
      <c r="M368" s="19"/>
      <c r="N368" s="19">
        <v>30</v>
      </c>
      <c r="O368" s="74">
        <v>10000</v>
      </c>
      <c r="P368" s="74"/>
    </row>
    <row r="369" spans="1:16" ht="19.5">
      <c r="A369" s="28" t="s">
        <v>6</v>
      </c>
      <c r="B369" s="91" t="s">
        <v>49</v>
      </c>
      <c r="C369" s="69" t="s">
        <v>51</v>
      </c>
      <c r="D369" s="70"/>
      <c r="E369" s="19"/>
      <c r="F369" s="19"/>
      <c r="G369" s="19">
        <v>0</v>
      </c>
      <c r="H369" s="19"/>
      <c r="I369" s="19"/>
      <c r="J369" s="19">
        <v>0</v>
      </c>
      <c r="K369" s="19">
        <v>0</v>
      </c>
      <c r="L369" s="19"/>
      <c r="M369" s="19"/>
      <c r="N369" s="19">
        <v>0</v>
      </c>
      <c r="O369" s="74"/>
      <c r="P369" s="74"/>
    </row>
    <row r="370" spans="1:16" ht="19.5">
      <c r="A370" s="28" t="s">
        <v>6</v>
      </c>
      <c r="B370" s="92"/>
      <c r="C370" s="14" t="s">
        <v>52</v>
      </c>
      <c r="D370" s="70"/>
      <c r="E370" s="19">
        <v>0</v>
      </c>
      <c r="F370" s="19">
        <v>0</v>
      </c>
      <c r="G370" s="19">
        <v>0</v>
      </c>
      <c r="H370" s="19">
        <v>3</v>
      </c>
      <c r="I370" s="19">
        <v>0</v>
      </c>
      <c r="J370" s="19">
        <v>3</v>
      </c>
      <c r="K370" s="19">
        <v>3</v>
      </c>
      <c r="L370" s="19">
        <v>30</v>
      </c>
      <c r="M370" s="19">
        <v>0</v>
      </c>
      <c r="N370" s="19">
        <v>30</v>
      </c>
      <c r="O370" s="74">
        <v>10000</v>
      </c>
      <c r="P370" s="74"/>
    </row>
    <row r="371" spans="1:16" ht="19.5">
      <c r="A371" s="28" t="s">
        <v>6</v>
      </c>
      <c r="B371" s="84" t="s">
        <v>53</v>
      </c>
      <c r="C371" s="69" t="s">
        <v>54</v>
      </c>
      <c r="D371" s="70"/>
      <c r="E371" s="19"/>
      <c r="F371" s="19"/>
      <c r="G371" s="19">
        <v>0</v>
      </c>
      <c r="H371" s="19"/>
      <c r="I371" s="19"/>
      <c r="J371" s="19">
        <v>0</v>
      </c>
      <c r="K371" s="19">
        <v>0</v>
      </c>
      <c r="L371" s="19"/>
      <c r="M371" s="19"/>
      <c r="N371" s="19">
        <v>0</v>
      </c>
      <c r="O371" s="74"/>
      <c r="P371" s="74"/>
    </row>
    <row r="372" spans="1:16" ht="19.5">
      <c r="A372" s="28" t="s">
        <v>6</v>
      </c>
      <c r="B372" s="85"/>
      <c r="C372" s="69" t="s">
        <v>55</v>
      </c>
      <c r="D372" s="70"/>
      <c r="E372" s="19">
        <v>378</v>
      </c>
      <c r="F372" s="19">
        <v>389</v>
      </c>
      <c r="G372" s="19">
        <v>767</v>
      </c>
      <c r="H372" s="19">
        <v>515</v>
      </c>
      <c r="I372" s="19">
        <v>429</v>
      </c>
      <c r="J372" s="19">
        <v>944</v>
      </c>
      <c r="K372" s="19">
        <v>1711</v>
      </c>
      <c r="L372" s="19">
        <v>650</v>
      </c>
      <c r="M372" s="19">
        <v>420</v>
      </c>
      <c r="N372" s="19">
        <v>1070</v>
      </c>
      <c r="O372" s="74">
        <v>1262.1359223300972</v>
      </c>
      <c r="P372" s="74">
        <v>979.0209790209791</v>
      </c>
    </row>
    <row r="373" spans="1:16" ht="19.5">
      <c r="A373" s="28" t="s">
        <v>6</v>
      </c>
      <c r="B373" s="85"/>
      <c r="C373" s="69" t="s">
        <v>56</v>
      </c>
      <c r="D373" s="70"/>
      <c r="E373" s="19">
        <v>17</v>
      </c>
      <c r="F373" s="19"/>
      <c r="G373" s="19">
        <v>17</v>
      </c>
      <c r="H373" s="19">
        <v>33</v>
      </c>
      <c r="I373" s="19"/>
      <c r="J373" s="19">
        <v>33</v>
      </c>
      <c r="K373" s="19">
        <v>50</v>
      </c>
      <c r="L373" s="19">
        <v>115</v>
      </c>
      <c r="M373" s="19"/>
      <c r="N373" s="19">
        <v>115</v>
      </c>
      <c r="O373" s="74">
        <v>3484.848484848485</v>
      </c>
      <c r="P373" s="74"/>
    </row>
    <row r="374" spans="1:16" ht="19.5">
      <c r="A374" s="28" t="s">
        <v>6</v>
      </c>
      <c r="B374" s="85"/>
      <c r="C374" s="69" t="s">
        <v>57</v>
      </c>
      <c r="D374" s="70"/>
      <c r="E374" s="19"/>
      <c r="F374" s="19"/>
      <c r="G374" s="19">
        <v>0</v>
      </c>
      <c r="H374" s="19"/>
      <c r="I374" s="19"/>
      <c r="J374" s="19">
        <v>0</v>
      </c>
      <c r="K374" s="19">
        <v>0</v>
      </c>
      <c r="L374" s="19"/>
      <c r="M374" s="19"/>
      <c r="N374" s="19">
        <v>0</v>
      </c>
      <c r="O374" s="74"/>
      <c r="P374" s="74"/>
    </row>
    <row r="375" spans="1:16" ht="19.5">
      <c r="A375" s="28" t="s">
        <v>6</v>
      </c>
      <c r="B375" s="86"/>
      <c r="C375" s="69" t="s">
        <v>58</v>
      </c>
      <c r="D375" s="70"/>
      <c r="E375" s="19">
        <v>395</v>
      </c>
      <c r="F375" s="19">
        <v>389</v>
      </c>
      <c r="G375" s="19">
        <v>784</v>
      </c>
      <c r="H375" s="19">
        <v>548</v>
      </c>
      <c r="I375" s="19">
        <v>429</v>
      </c>
      <c r="J375" s="19">
        <v>977</v>
      </c>
      <c r="K375" s="19">
        <v>1761</v>
      </c>
      <c r="L375" s="19">
        <v>765</v>
      </c>
      <c r="M375" s="19">
        <v>420</v>
      </c>
      <c r="N375" s="19">
        <v>1185</v>
      </c>
      <c r="O375" s="74">
        <v>1395.9854014598541</v>
      </c>
      <c r="P375" s="74">
        <v>979.0209790209791</v>
      </c>
    </row>
    <row r="376" spans="1:16" ht="19.5">
      <c r="A376" s="28" t="s">
        <v>6</v>
      </c>
      <c r="B376" s="90" t="s">
        <v>89</v>
      </c>
      <c r="C376" s="69" t="s">
        <v>59</v>
      </c>
      <c r="D376" s="70"/>
      <c r="E376" s="19">
        <v>1.4</v>
      </c>
      <c r="F376" s="19"/>
      <c r="G376" s="19">
        <v>1.4</v>
      </c>
      <c r="H376" s="19"/>
      <c r="I376" s="19"/>
      <c r="J376" s="19">
        <v>0</v>
      </c>
      <c r="K376" s="19">
        <v>1.4</v>
      </c>
      <c r="L376" s="19"/>
      <c r="M376" s="19"/>
      <c r="N376" s="19">
        <v>0</v>
      </c>
      <c r="O376" s="74"/>
      <c r="P376" s="74"/>
    </row>
    <row r="377" spans="1:16" ht="19.5">
      <c r="A377" s="28" t="s">
        <v>6</v>
      </c>
      <c r="B377" s="91"/>
      <c r="C377" s="69" t="s">
        <v>60</v>
      </c>
      <c r="D377" s="70"/>
      <c r="E377" s="19"/>
      <c r="F377" s="19"/>
      <c r="G377" s="19">
        <v>0</v>
      </c>
      <c r="H377" s="19"/>
      <c r="I377" s="19"/>
      <c r="J377" s="19">
        <v>0</v>
      </c>
      <c r="K377" s="19">
        <v>0</v>
      </c>
      <c r="L377" s="19"/>
      <c r="M377" s="19"/>
      <c r="N377" s="19">
        <v>0</v>
      </c>
      <c r="O377" s="74"/>
      <c r="P377" s="74"/>
    </row>
    <row r="378" spans="1:16" ht="19.5">
      <c r="A378" s="28" t="s">
        <v>6</v>
      </c>
      <c r="B378" s="92"/>
      <c r="C378" s="69" t="s">
        <v>61</v>
      </c>
      <c r="D378" s="70"/>
      <c r="E378" s="19">
        <v>1.4</v>
      </c>
      <c r="F378" s="19">
        <v>0</v>
      </c>
      <c r="G378" s="19">
        <v>1.4</v>
      </c>
      <c r="H378" s="19">
        <v>0</v>
      </c>
      <c r="I378" s="19">
        <v>0</v>
      </c>
      <c r="J378" s="19">
        <v>0</v>
      </c>
      <c r="K378" s="19">
        <v>1.4</v>
      </c>
      <c r="L378" s="19">
        <v>0</v>
      </c>
      <c r="M378" s="19">
        <v>0</v>
      </c>
      <c r="N378" s="19">
        <v>0</v>
      </c>
      <c r="O378" s="74"/>
      <c r="P378" s="74"/>
    </row>
    <row r="379" spans="1:16" ht="19.5">
      <c r="A379" s="28" t="s">
        <v>6</v>
      </c>
      <c r="B379" s="93" t="s">
        <v>62</v>
      </c>
      <c r="C379" s="69" t="s">
        <v>63</v>
      </c>
      <c r="D379" s="70"/>
      <c r="E379" s="19"/>
      <c r="F379" s="19"/>
      <c r="G379" s="19">
        <v>0</v>
      </c>
      <c r="H379" s="19"/>
      <c r="I379" s="19"/>
      <c r="J379" s="19">
        <v>0</v>
      </c>
      <c r="K379" s="19">
        <v>0</v>
      </c>
      <c r="L379" s="19"/>
      <c r="M379" s="19"/>
      <c r="N379" s="19">
        <v>0</v>
      </c>
      <c r="O379" s="74"/>
      <c r="P379" s="74"/>
    </row>
    <row r="380" spans="1:16" ht="19.5">
      <c r="A380" s="28" t="s">
        <v>6</v>
      </c>
      <c r="B380" s="94"/>
      <c r="C380" s="69" t="s">
        <v>64</v>
      </c>
      <c r="D380" s="70"/>
      <c r="E380" s="19"/>
      <c r="F380" s="19"/>
      <c r="G380" s="19">
        <v>0</v>
      </c>
      <c r="H380" s="19"/>
      <c r="I380" s="19"/>
      <c r="J380" s="19">
        <v>0</v>
      </c>
      <c r="K380" s="19">
        <v>0</v>
      </c>
      <c r="L380" s="19"/>
      <c r="M380" s="19"/>
      <c r="N380" s="19">
        <v>0</v>
      </c>
      <c r="O380" s="74"/>
      <c r="P380" s="74"/>
    </row>
    <row r="381" spans="1:16" ht="19.5">
      <c r="A381" s="28" t="s">
        <v>6</v>
      </c>
      <c r="B381" s="94"/>
      <c r="C381" s="69" t="s">
        <v>65</v>
      </c>
      <c r="D381" s="70"/>
      <c r="E381" s="19"/>
      <c r="F381" s="19"/>
      <c r="G381" s="19">
        <v>0</v>
      </c>
      <c r="H381" s="19"/>
      <c r="I381" s="19"/>
      <c r="J381" s="19">
        <v>0</v>
      </c>
      <c r="K381" s="19">
        <v>0</v>
      </c>
      <c r="L381" s="19"/>
      <c r="M381" s="19"/>
      <c r="N381" s="19">
        <v>0</v>
      </c>
      <c r="O381" s="74"/>
      <c r="P381" s="74"/>
    </row>
    <row r="382" spans="1:16" ht="19.5">
      <c r="A382" s="28" t="s">
        <v>6</v>
      </c>
      <c r="B382" s="94"/>
      <c r="C382" s="69" t="s">
        <v>66</v>
      </c>
      <c r="D382" s="70"/>
      <c r="E382" s="19"/>
      <c r="F382" s="19"/>
      <c r="G382" s="19">
        <v>0</v>
      </c>
      <c r="H382" s="19"/>
      <c r="I382" s="19"/>
      <c r="J382" s="19">
        <v>0</v>
      </c>
      <c r="K382" s="19">
        <v>0</v>
      </c>
      <c r="L382" s="19"/>
      <c r="M382" s="19"/>
      <c r="N382" s="19">
        <v>0</v>
      </c>
      <c r="O382" s="74"/>
      <c r="P382" s="74"/>
    </row>
    <row r="383" spans="1:16" ht="19.5">
      <c r="A383" s="28" t="s">
        <v>6</v>
      </c>
      <c r="B383" s="94"/>
      <c r="C383" s="69" t="s">
        <v>67</v>
      </c>
      <c r="D383" s="70"/>
      <c r="E383" s="19"/>
      <c r="F383" s="19"/>
      <c r="G383" s="19">
        <v>0</v>
      </c>
      <c r="H383" s="19"/>
      <c r="I383" s="19"/>
      <c r="J383" s="19">
        <v>0</v>
      </c>
      <c r="K383" s="19">
        <v>0</v>
      </c>
      <c r="L383" s="19"/>
      <c r="M383" s="19"/>
      <c r="N383" s="19">
        <v>0</v>
      </c>
      <c r="O383" s="74"/>
      <c r="P383" s="74"/>
    </row>
    <row r="384" spans="1:16" ht="19.5">
      <c r="A384" s="28" t="s">
        <v>6</v>
      </c>
      <c r="B384" s="95"/>
      <c r="C384" s="69" t="s">
        <v>68</v>
      </c>
      <c r="D384" s="70"/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74"/>
      <c r="P384" s="74"/>
    </row>
    <row r="385" spans="1:16" ht="19.5">
      <c r="A385" s="28" t="s">
        <v>6</v>
      </c>
      <c r="B385" s="94" t="s">
        <v>69</v>
      </c>
      <c r="C385" s="93" t="s">
        <v>70</v>
      </c>
      <c r="D385" s="3" t="s">
        <v>71</v>
      </c>
      <c r="E385" s="19"/>
      <c r="F385" s="19"/>
      <c r="G385" s="19">
        <v>0</v>
      </c>
      <c r="H385" s="19">
        <v>1</v>
      </c>
      <c r="I385" s="19"/>
      <c r="J385" s="19">
        <v>1</v>
      </c>
      <c r="K385" s="19">
        <v>1</v>
      </c>
      <c r="L385" s="19">
        <v>250</v>
      </c>
      <c r="M385" s="19"/>
      <c r="N385" s="19">
        <v>250</v>
      </c>
      <c r="O385" s="74"/>
      <c r="P385" s="74"/>
    </row>
    <row r="386" spans="1:16" ht="19.5">
      <c r="A386" s="28" t="s">
        <v>6</v>
      </c>
      <c r="B386" s="94"/>
      <c r="C386" s="94"/>
      <c r="D386" s="3" t="s">
        <v>22</v>
      </c>
      <c r="E386" s="19"/>
      <c r="F386" s="19"/>
      <c r="G386" s="19">
        <v>0</v>
      </c>
      <c r="H386" s="19">
        <v>2.1</v>
      </c>
      <c r="I386" s="19"/>
      <c r="J386" s="19">
        <v>2.1</v>
      </c>
      <c r="K386" s="19">
        <v>2.1</v>
      </c>
      <c r="L386" s="19">
        <v>323</v>
      </c>
      <c r="M386" s="19"/>
      <c r="N386" s="19">
        <v>323</v>
      </c>
      <c r="O386" s="74">
        <v>153809.52380952379</v>
      </c>
      <c r="P386" s="74"/>
    </row>
    <row r="387" spans="1:16" ht="19.5">
      <c r="A387" s="28" t="s">
        <v>6</v>
      </c>
      <c r="B387" s="94"/>
      <c r="C387" s="94"/>
      <c r="D387" s="3" t="s">
        <v>23</v>
      </c>
      <c r="E387" s="19"/>
      <c r="F387" s="19"/>
      <c r="G387" s="19">
        <v>0</v>
      </c>
      <c r="H387" s="19">
        <v>4</v>
      </c>
      <c r="I387" s="19"/>
      <c r="J387" s="19">
        <v>4</v>
      </c>
      <c r="K387" s="19">
        <v>4</v>
      </c>
      <c r="L387" s="19">
        <v>600</v>
      </c>
      <c r="M387" s="19"/>
      <c r="N387" s="19">
        <v>600</v>
      </c>
      <c r="O387" s="74">
        <v>150000</v>
      </c>
      <c r="P387" s="74"/>
    </row>
    <row r="388" spans="1:16" ht="19.5">
      <c r="A388" s="28" t="s">
        <v>6</v>
      </c>
      <c r="B388" s="94"/>
      <c r="C388" s="94"/>
      <c r="D388" s="3" t="s">
        <v>24</v>
      </c>
      <c r="E388" s="19"/>
      <c r="F388" s="19"/>
      <c r="G388" s="19">
        <v>0</v>
      </c>
      <c r="H388" s="19"/>
      <c r="I388" s="19"/>
      <c r="J388" s="19">
        <v>0</v>
      </c>
      <c r="K388" s="19">
        <v>0</v>
      </c>
      <c r="L388" s="19"/>
      <c r="M388" s="19"/>
      <c r="N388" s="19">
        <v>0</v>
      </c>
      <c r="O388" s="74"/>
      <c r="P388" s="74"/>
    </row>
    <row r="389" spans="1:16" ht="19.5">
      <c r="A389" s="28" t="s">
        <v>6</v>
      </c>
      <c r="B389" s="94"/>
      <c r="C389" s="94"/>
      <c r="D389" s="3" t="s">
        <v>25</v>
      </c>
      <c r="E389" s="19"/>
      <c r="F389" s="19"/>
      <c r="G389" s="19">
        <v>0</v>
      </c>
      <c r="H389" s="19"/>
      <c r="I389" s="19"/>
      <c r="J389" s="19">
        <v>0</v>
      </c>
      <c r="K389" s="19">
        <v>0</v>
      </c>
      <c r="L389" s="19"/>
      <c r="M389" s="19"/>
      <c r="N389" s="19">
        <v>0</v>
      </c>
      <c r="O389" s="74"/>
      <c r="P389" s="74"/>
    </row>
    <row r="390" spans="1:16" ht="19.5">
      <c r="A390" s="28" t="s">
        <v>6</v>
      </c>
      <c r="B390" s="94"/>
      <c r="C390" s="95"/>
      <c r="D390" s="15" t="s">
        <v>72</v>
      </c>
      <c r="E390" s="19">
        <v>0</v>
      </c>
      <c r="F390" s="19">
        <v>0</v>
      </c>
      <c r="G390" s="19">
        <v>0</v>
      </c>
      <c r="H390" s="19">
        <v>7.1</v>
      </c>
      <c r="I390" s="19">
        <v>0</v>
      </c>
      <c r="J390" s="19">
        <v>7.1</v>
      </c>
      <c r="K390" s="19">
        <v>7.1</v>
      </c>
      <c r="L390" s="19">
        <v>1173</v>
      </c>
      <c r="M390" s="19">
        <v>0</v>
      </c>
      <c r="N390" s="19">
        <v>1173</v>
      </c>
      <c r="O390" s="74">
        <v>165211.26760563382</v>
      </c>
      <c r="P390" s="74"/>
    </row>
    <row r="391" spans="1:16" ht="19.5">
      <c r="A391" s="28" t="s">
        <v>6</v>
      </c>
      <c r="B391" s="94"/>
      <c r="C391" s="93" t="s">
        <v>73</v>
      </c>
      <c r="D391" s="3" t="s">
        <v>21</v>
      </c>
      <c r="E391" s="19"/>
      <c r="F391" s="19"/>
      <c r="G391" s="19">
        <v>0</v>
      </c>
      <c r="H391" s="19"/>
      <c r="I391" s="19"/>
      <c r="J391" s="19">
        <v>0</v>
      </c>
      <c r="K391" s="19">
        <v>0</v>
      </c>
      <c r="L391" s="19"/>
      <c r="M391" s="19"/>
      <c r="N391" s="19">
        <v>0</v>
      </c>
      <c r="O391" s="74"/>
      <c r="P391" s="74"/>
    </row>
    <row r="392" spans="1:16" ht="19.5">
      <c r="A392" s="28" t="s">
        <v>6</v>
      </c>
      <c r="B392" s="94"/>
      <c r="C392" s="94"/>
      <c r="D392" s="3" t="s">
        <v>74</v>
      </c>
      <c r="E392" s="19"/>
      <c r="F392" s="19"/>
      <c r="G392" s="19">
        <v>0</v>
      </c>
      <c r="H392" s="19"/>
      <c r="I392" s="19"/>
      <c r="J392" s="19">
        <v>0</v>
      </c>
      <c r="K392" s="19">
        <v>0</v>
      </c>
      <c r="L392" s="19"/>
      <c r="M392" s="19"/>
      <c r="N392" s="19">
        <v>0</v>
      </c>
      <c r="O392" s="74"/>
      <c r="P392" s="74"/>
    </row>
    <row r="393" spans="1:16" ht="19.5">
      <c r="A393" s="28" t="s">
        <v>6</v>
      </c>
      <c r="B393" s="94"/>
      <c r="C393" s="94"/>
      <c r="D393" s="3" t="s">
        <v>75</v>
      </c>
      <c r="E393" s="19"/>
      <c r="F393" s="19"/>
      <c r="G393" s="19">
        <v>0</v>
      </c>
      <c r="H393" s="19"/>
      <c r="I393" s="19"/>
      <c r="J393" s="19">
        <v>0</v>
      </c>
      <c r="K393" s="19">
        <v>0</v>
      </c>
      <c r="L393" s="19"/>
      <c r="M393" s="19"/>
      <c r="N393" s="19">
        <v>0</v>
      </c>
      <c r="O393" s="74"/>
      <c r="P393" s="74"/>
    </row>
    <row r="394" spans="1:16" ht="19.5">
      <c r="A394" s="28" t="s">
        <v>6</v>
      </c>
      <c r="B394" s="94"/>
      <c r="C394" s="95"/>
      <c r="D394" s="15" t="s">
        <v>76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74"/>
      <c r="P394" s="74"/>
    </row>
    <row r="395" spans="1:16" ht="19.5">
      <c r="A395" s="28" t="s">
        <v>6</v>
      </c>
      <c r="B395" s="95"/>
      <c r="C395" s="16" t="s">
        <v>77</v>
      </c>
      <c r="D395" s="16"/>
      <c r="E395" s="19">
        <v>0</v>
      </c>
      <c r="F395" s="19">
        <v>0</v>
      </c>
      <c r="G395" s="19">
        <v>0</v>
      </c>
      <c r="H395" s="19">
        <v>7.1</v>
      </c>
      <c r="I395" s="19">
        <v>0</v>
      </c>
      <c r="J395" s="19">
        <v>7.1</v>
      </c>
      <c r="K395" s="19">
        <v>7.1</v>
      </c>
      <c r="L395" s="19">
        <v>1173</v>
      </c>
      <c r="M395" s="19">
        <v>0</v>
      </c>
      <c r="N395" s="19">
        <v>1173</v>
      </c>
      <c r="O395" s="74">
        <v>165211.26760563382</v>
      </c>
      <c r="P395" s="74"/>
    </row>
    <row r="396" spans="1:16" ht="19.5">
      <c r="A396" s="28" t="s">
        <v>6</v>
      </c>
      <c r="B396" s="84" t="s">
        <v>78</v>
      </c>
      <c r="C396" s="3" t="s">
        <v>79</v>
      </c>
      <c r="D396" s="3"/>
      <c r="E396" s="19">
        <v>7</v>
      </c>
      <c r="F396" s="19"/>
      <c r="G396" s="19">
        <v>7</v>
      </c>
      <c r="H396" s="19">
        <v>15</v>
      </c>
      <c r="I396" s="19"/>
      <c r="J396" s="19">
        <v>15</v>
      </c>
      <c r="K396" s="19">
        <v>22</v>
      </c>
      <c r="L396" s="19">
        <v>0.06</v>
      </c>
      <c r="M396" s="19"/>
      <c r="N396" s="19">
        <v>0.06</v>
      </c>
      <c r="O396" s="5">
        <v>4</v>
      </c>
      <c r="P396" s="74"/>
    </row>
    <row r="397" spans="1:16" ht="19.5">
      <c r="A397" s="28" t="s">
        <v>6</v>
      </c>
      <c r="B397" s="85"/>
      <c r="C397" s="3" t="s">
        <v>80</v>
      </c>
      <c r="D397" s="3"/>
      <c r="E397" s="19">
        <v>7</v>
      </c>
      <c r="F397" s="19"/>
      <c r="G397" s="19">
        <v>7</v>
      </c>
      <c r="H397" s="19">
        <v>3</v>
      </c>
      <c r="I397" s="19"/>
      <c r="J397" s="19">
        <v>3</v>
      </c>
      <c r="K397" s="19">
        <v>10</v>
      </c>
      <c r="L397" s="19">
        <v>12</v>
      </c>
      <c r="M397" s="19"/>
      <c r="N397" s="19">
        <v>12</v>
      </c>
      <c r="O397" s="74">
        <v>4000</v>
      </c>
      <c r="P397" s="74"/>
    </row>
    <row r="398" spans="1:16" ht="19.5">
      <c r="A398" s="28" t="s">
        <v>6</v>
      </c>
      <c r="B398" s="85"/>
      <c r="C398" s="3" t="s">
        <v>81</v>
      </c>
      <c r="D398" s="3"/>
      <c r="E398" s="19">
        <v>19</v>
      </c>
      <c r="F398" s="19"/>
      <c r="G398" s="19">
        <v>19</v>
      </c>
      <c r="H398" s="19">
        <v>0</v>
      </c>
      <c r="I398" s="19"/>
      <c r="J398" s="19">
        <v>0</v>
      </c>
      <c r="K398" s="19">
        <v>19</v>
      </c>
      <c r="L398" s="19"/>
      <c r="M398" s="19"/>
      <c r="N398" s="19">
        <v>0</v>
      </c>
      <c r="O398" s="74"/>
      <c r="P398" s="74"/>
    </row>
    <row r="399" spans="1:16" ht="19.5">
      <c r="A399" s="28" t="s">
        <v>6</v>
      </c>
      <c r="B399" s="85"/>
      <c r="C399" s="3" t="s">
        <v>82</v>
      </c>
      <c r="D399" s="3"/>
      <c r="E399" s="19"/>
      <c r="F399" s="19"/>
      <c r="G399" s="19">
        <v>0</v>
      </c>
      <c r="H399" s="19">
        <v>35</v>
      </c>
      <c r="I399" s="19"/>
      <c r="J399" s="19">
        <v>35</v>
      </c>
      <c r="K399" s="19">
        <v>35</v>
      </c>
      <c r="L399" s="19">
        <v>535</v>
      </c>
      <c r="M399" s="19"/>
      <c r="N399" s="19">
        <v>535</v>
      </c>
      <c r="O399" s="74">
        <v>15285.714285714286</v>
      </c>
      <c r="P399" s="74"/>
    </row>
    <row r="400" spans="1:16" ht="19.5">
      <c r="A400" s="28" t="s">
        <v>6</v>
      </c>
      <c r="B400" s="85"/>
      <c r="C400" s="3" t="s">
        <v>83</v>
      </c>
      <c r="D400" s="3"/>
      <c r="E400" s="19"/>
      <c r="F400" s="19"/>
      <c r="G400" s="19">
        <v>0</v>
      </c>
      <c r="H400" s="19">
        <v>1</v>
      </c>
      <c r="I400" s="19"/>
      <c r="J400" s="19">
        <v>1</v>
      </c>
      <c r="K400" s="19">
        <v>1</v>
      </c>
      <c r="L400" s="19">
        <v>200</v>
      </c>
      <c r="M400" s="19"/>
      <c r="N400" s="19">
        <v>200</v>
      </c>
      <c r="O400" s="74">
        <v>200000</v>
      </c>
      <c r="P400" s="74"/>
    </row>
    <row r="401" spans="1:16" ht="19.5">
      <c r="A401" s="28" t="s">
        <v>6</v>
      </c>
      <c r="B401" s="86"/>
      <c r="C401" s="69" t="s">
        <v>84</v>
      </c>
      <c r="D401" s="70"/>
      <c r="E401" s="19">
        <v>33</v>
      </c>
      <c r="F401" s="19">
        <v>0</v>
      </c>
      <c r="G401" s="19">
        <v>33</v>
      </c>
      <c r="H401" s="19">
        <v>54</v>
      </c>
      <c r="I401" s="19">
        <v>0</v>
      </c>
      <c r="J401" s="19">
        <v>54</v>
      </c>
      <c r="K401" s="19">
        <v>87</v>
      </c>
      <c r="L401" s="19">
        <v>747.06</v>
      </c>
      <c r="M401" s="19">
        <v>0</v>
      </c>
      <c r="N401" s="19">
        <v>747.06</v>
      </c>
      <c r="O401" s="74">
        <v>13834.444444444443</v>
      </c>
      <c r="P401" s="74"/>
    </row>
    <row r="402" spans="1:16" ht="19.5">
      <c r="A402" s="28" t="s">
        <v>6</v>
      </c>
      <c r="B402" s="87" t="s">
        <v>85</v>
      </c>
      <c r="C402" s="88"/>
      <c r="D402" s="89"/>
      <c r="E402" s="19">
        <v>489.9</v>
      </c>
      <c r="F402" s="19">
        <v>389</v>
      </c>
      <c r="G402" s="19">
        <v>878.9</v>
      </c>
      <c r="H402" s="19">
        <v>927.5</v>
      </c>
      <c r="I402" s="19">
        <v>429</v>
      </c>
      <c r="J402" s="19">
        <v>1356.5</v>
      </c>
      <c r="K402" s="19">
        <v>2235.4</v>
      </c>
      <c r="L402" s="19">
        <v>3001.06</v>
      </c>
      <c r="M402" s="19">
        <v>420</v>
      </c>
      <c r="N402" s="19">
        <v>3421.06</v>
      </c>
      <c r="O402" s="74"/>
      <c r="P402" s="74"/>
    </row>
    <row r="403" spans="1:16" ht="19.5">
      <c r="A403" s="28" t="s">
        <v>7</v>
      </c>
      <c r="B403" s="98" t="s">
        <v>26</v>
      </c>
      <c r="C403" s="99"/>
      <c r="D403" s="100"/>
      <c r="E403" s="96" t="s">
        <v>27</v>
      </c>
      <c r="F403" s="96"/>
      <c r="G403" s="96"/>
      <c r="H403" s="96" t="s">
        <v>28</v>
      </c>
      <c r="I403" s="96"/>
      <c r="J403" s="96"/>
      <c r="K403" s="96" t="s">
        <v>29</v>
      </c>
      <c r="L403" s="96" t="s">
        <v>30</v>
      </c>
      <c r="M403" s="96"/>
      <c r="N403" s="96"/>
      <c r="O403" s="96" t="s">
        <v>31</v>
      </c>
      <c r="P403" s="96"/>
    </row>
    <row r="404" spans="1:16" ht="19.5">
      <c r="A404" s="28" t="s">
        <v>7</v>
      </c>
      <c r="B404" s="101"/>
      <c r="C404" s="102"/>
      <c r="D404" s="103"/>
      <c r="E404" s="74" t="s">
        <v>32</v>
      </c>
      <c r="F404" s="74" t="s">
        <v>33</v>
      </c>
      <c r="G404" s="74" t="s">
        <v>0</v>
      </c>
      <c r="H404" s="74" t="s">
        <v>32</v>
      </c>
      <c r="I404" s="74" t="s">
        <v>33</v>
      </c>
      <c r="J404" s="74" t="s">
        <v>0</v>
      </c>
      <c r="K404" s="96"/>
      <c r="L404" s="74" t="s">
        <v>32</v>
      </c>
      <c r="M404" s="74" t="s">
        <v>33</v>
      </c>
      <c r="N404" s="74" t="s">
        <v>0</v>
      </c>
      <c r="O404" s="74" t="s">
        <v>32</v>
      </c>
      <c r="P404" s="74" t="s">
        <v>33</v>
      </c>
    </row>
    <row r="405" spans="1:16" ht="19.5">
      <c r="A405" s="28" t="s">
        <v>7</v>
      </c>
      <c r="B405" s="97" t="s">
        <v>34</v>
      </c>
      <c r="C405" s="72" t="s">
        <v>35</v>
      </c>
      <c r="D405" s="73"/>
      <c r="E405" s="19">
        <v>1</v>
      </c>
      <c r="F405" s="19"/>
      <c r="G405" s="19">
        <v>1</v>
      </c>
      <c r="H405" s="19">
        <v>74</v>
      </c>
      <c r="I405" s="19"/>
      <c r="J405" s="19">
        <v>74</v>
      </c>
      <c r="K405" s="19">
        <v>75</v>
      </c>
      <c r="L405" s="19">
        <v>1110</v>
      </c>
      <c r="M405" s="19"/>
      <c r="N405" s="19">
        <v>1110</v>
      </c>
      <c r="O405" s="74">
        <v>15000</v>
      </c>
      <c r="P405" s="8"/>
    </row>
    <row r="406" spans="1:16" ht="19.5">
      <c r="A406" s="28" t="s">
        <v>7</v>
      </c>
      <c r="B406" s="97"/>
      <c r="C406" s="72" t="s">
        <v>36</v>
      </c>
      <c r="D406" s="73"/>
      <c r="E406" s="19">
        <v>2</v>
      </c>
      <c r="F406" s="19"/>
      <c r="G406" s="19">
        <v>2</v>
      </c>
      <c r="H406" s="19">
        <v>465</v>
      </c>
      <c r="I406" s="19"/>
      <c r="J406" s="19">
        <v>465</v>
      </c>
      <c r="K406" s="19">
        <v>467</v>
      </c>
      <c r="L406" s="19">
        <v>2325</v>
      </c>
      <c r="M406" s="19"/>
      <c r="N406" s="19">
        <v>2325</v>
      </c>
      <c r="O406" s="74">
        <v>5000</v>
      </c>
      <c r="P406" s="8"/>
    </row>
    <row r="407" spans="1:16" ht="19.5">
      <c r="A407" s="28" t="s">
        <v>7</v>
      </c>
      <c r="B407" s="97"/>
      <c r="C407" s="72" t="s">
        <v>37</v>
      </c>
      <c r="D407" s="73"/>
      <c r="E407" s="19">
        <v>1</v>
      </c>
      <c r="F407" s="19"/>
      <c r="G407" s="19">
        <v>1</v>
      </c>
      <c r="H407" s="19">
        <v>5</v>
      </c>
      <c r="I407" s="19"/>
      <c r="J407" s="19">
        <v>5</v>
      </c>
      <c r="K407" s="19">
        <v>6</v>
      </c>
      <c r="L407" s="19">
        <v>16</v>
      </c>
      <c r="M407" s="19"/>
      <c r="N407" s="19">
        <v>16</v>
      </c>
      <c r="O407" s="74">
        <v>3200</v>
      </c>
      <c r="P407" s="8"/>
    </row>
    <row r="408" spans="1:16" ht="19.5">
      <c r="A408" s="28" t="s">
        <v>7</v>
      </c>
      <c r="B408" s="97"/>
      <c r="C408" s="72" t="s">
        <v>38</v>
      </c>
      <c r="D408" s="73"/>
      <c r="E408" s="19">
        <v>4</v>
      </c>
      <c r="F408" s="19">
        <v>0</v>
      </c>
      <c r="G408" s="19">
        <v>4</v>
      </c>
      <c r="H408" s="19">
        <v>544</v>
      </c>
      <c r="I408" s="19">
        <v>0</v>
      </c>
      <c r="J408" s="19">
        <v>544</v>
      </c>
      <c r="K408" s="19">
        <v>548</v>
      </c>
      <c r="L408" s="19">
        <v>3451</v>
      </c>
      <c r="M408" s="19">
        <v>0</v>
      </c>
      <c r="N408" s="19">
        <v>3451</v>
      </c>
      <c r="O408" s="74">
        <v>6343.75</v>
      </c>
      <c r="P408" s="8"/>
    </row>
    <row r="409" spans="1:16" ht="19.5">
      <c r="A409" s="28" t="s">
        <v>7</v>
      </c>
      <c r="B409" s="84" t="s">
        <v>39</v>
      </c>
      <c r="C409" s="69" t="s">
        <v>40</v>
      </c>
      <c r="D409" s="70"/>
      <c r="E409" s="19">
        <v>3</v>
      </c>
      <c r="F409" s="19"/>
      <c r="G409" s="19">
        <v>3</v>
      </c>
      <c r="H409" s="19">
        <v>236</v>
      </c>
      <c r="I409" s="19"/>
      <c r="J409" s="19">
        <v>236</v>
      </c>
      <c r="K409" s="19">
        <v>239</v>
      </c>
      <c r="L409" s="19">
        <v>1872</v>
      </c>
      <c r="M409" s="19"/>
      <c r="N409" s="19">
        <v>1872</v>
      </c>
      <c r="O409" s="74">
        <v>7932.203389830509</v>
      </c>
      <c r="P409" s="8"/>
    </row>
    <row r="410" spans="1:16" ht="19.5">
      <c r="A410" s="28" t="s">
        <v>7</v>
      </c>
      <c r="B410" s="85" t="s">
        <v>39</v>
      </c>
      <c r="C410" s="72" t="s">
        <v>41</v>
      </c>
      <c r="D410" s="73"/>
      <c r="E410" s="19">
        <v>1</v>
      </c>
      <c r="F410" s="19"/>
      <c r="G410" s="19">
        <v>1</v>
      </c>
      <c r="H410" s="19">
        <v>63</v>
      </c>
      <c r="I410" s="19"/>
      <c r="J410" s="19">
        <v>63</v>
      </c>
      <c r="K410" s="19">
        <v>64</v>
      </c>
      <c r="L410" s="19">
        <v>630</v>
      </c>
      <c r="M410" s="19"/>
      <c r="N410" s="19">
        <v>630</v>
      </c>
      <c r="O410" s="74">
        <v>10000</v>
      </c>
      <c r="P410" s="8"/>
    </row>
    <row r="411" spans="1:16" ht="19.5">
      <c r="A411" s="28" t="s">
        <v>7</v>
      </c>
      <c r="B411" s="85"/>
      <c r="C411" s="72" t="s">
        <v>42</v>
      </c>
      <c r="D411" s="73"/>
      <c r="E411" s="19">
        <v>1</v>
      </c>
      <c r="F411" s="19"/>
      <c r="G411" s="19">
        <v>1</v>
      </c>
      <c r="H411" s="19">
        <v>150</v>
      </c>
      <c r="I411" s="19"/>
      <c r="J411" s="19">
        <v>150</v>
      </c>
      <c r="K411" s="19">
        <v>151</v>
      </c>
      <c r="L411" s="19">
        <v>350</v>
      </c>
      <c r="M411" s="19"/>
      <c r="N411" s="19">
        <v>350</v>
      </c>
      <c r="O411" s="74">
        <v>2333.3333333333335</v>
      </c>
      <c r="P411" s="8"/>
    </row>
    <row r="412" spans="1:16" ht="19.5">
      <c r="A412" s="28" t="s">
        <v>7</v>
      </c>
      <c r="B412" s="85"/>
      <c r="C412" s="72" t="s">
        <v>43</v>
      </c>
      <c r="D412" s="73"/>
      <c r="E412" s="19">
        <v>1</v>
      </c>
      <c r="F412" s="19"/>
      <c r="G412" s="19">
        <v>1</v>
      </c>
      <c r="H412" s="19">
        <v>140</v>
      </c>
      <c r="I412" s="19"/>
      <c r="J412" s="19">
        <v>140</v>
      </c>
      <c r="K412" s="19">
        <v>141</v>
      </c>
      <c r="L412" s="19">
        <v>1260</v>
      </c>
      <c r="M412" s="19"/>
      <c r="N412" s="19">
        <v>1260</v>
      </c>
      <c r="O412" s="74">
        <v>9000</v>
      </c>
      <c r="P412" s="8"/>
    </row>
    <row r="413" spans="1:16" ht="19.5">
      <c r="A413" s="28" t="s">
        <v>7</v>
      </c>
      <c r="B413" s="85"/>
      <c r="C413" s="72" t="s">
        <v>44</v>
      </c>
      <c r="D413" s="73"/>
      <c r="E413" s="19">
        <v>1</v>
      </c>
      <c r="F413" s="19"/>
      <c r="G413" s="19">
        <v>1</v>
      </c>
      <c r="H413" s="19">
        <v>46</v>
      </c>
      <c r="I413" s="19"/>
      <c r="J413" s="19">
        <v>46</v>
      </c>
      <c r="K413" s="19">
        <v>47</v>
      </c>
      <c r="L413" s="19">
        <v>690</v>
      </c>
      <c r="M413" s="19"/>
      <c r="N413" s="19">
        <v>690</v>
      </c>
      <c r="O413" s="74">
        <v>15000</v>
      </c>
      <c r="P413" s="8"/>
    </row>
    <row r="414" spans="1:16" ht="19.5">
      <c r="A414" s="28" t="s">
        <v>7</v>
      </c>
      <c r="B414" s="85"/>
      <c r="C414" s="72" t="s">
        <v>45</v>
      </c>
      <c r="D414" s="73"/>
      <c r="E414" s="19"/>
      <c r="F414" s="19"/>
      <c r="G414" s="19">
        <v>0</v>
      </c>
      <c r="H414" s="19"/>
      <c r="I414" s="19"/>
      <c r="J414" s="19">
        <v>0</v>
      </c>
      <c r="K414" s="19">
        <v>0</v>
      </c>
      <c r="L414" s="19"/>
      <c r="M414" s="19"/>
      <c r="N414" s="19">
        <v>0</v>
      </c>
      <c r="O414" s="74"/>
      <c r="P414" s="8"/>
    </row>
    <row r="415" spans="1:16" ht="19.5">
      <c r="A415" s="28" t="s">
        <v>7</v>
      </c>
      <c r="B415" s="85"/>
      <c r="C415" s="72" t="s">
        <v>46</v>
      </c>
      <c r="D415" s="73"/>
      <c r="E415" s="19">
        <v>5</v>
      </c>
      <c r="F415" s="19"/>
      <c r="G415" s="19">
        <v>5</v>
      </c>
      <c r="H415" s="19">
        <v>145</v>
      </c>
      <c r="I415" s="19"/>
      <c r="J415" s="19">
        <v>145</v>
      </c>
      <c r="K415" s="19">
        <v>150</v>
      </c>
      <c r="L415" s="19">
        <v>1287</v>
      </c>
      <c r="M415" s="19"/>
      <c r="N415" s="19">
        <v>1287</v>
      </c>
      <c r="O415" s="74">
        <v>8875.8620689655181</v>
      </c>
      <c r="P415" s="8"/>
    </row>
    <row r="416" spans="1:16" ht="19.5">
      <c r="A416" s="28" t="s">
        <v>7</v>
      </c>
      <c r="B416" s="85"/>
      <c r="C416" s="72" t="s">
        <v>47</v>
      </c>
      <c r="D416" s="73"/>
      <c r="E416" s="19"/>
      <c r="F416" s="19"/>
      <c r="G416" s="19">
        <v>0</v>
      </c>
      <c r="H416" s="19"/>
      <c r="I416" s="19"/>
      <c r="J416" s="19">
        <v>0</v>
      </c>
      <c r="K416" s="19">
        <v>0</v>
      </c>
      <c r="L416" s="19"/>
      <c r="M416" s="19"/>
      <c r="N416" s="19">
        <v>0</v>
      </c>
      <c r="O416" s="74"/>
      <c r="P416" s="8"/>
    </row>
    <row r="417" spans="1:16" ht="19.5">
      <c r="A417" s="28" t="s">
        <v>7</v>
      </c>
      <c r="B417" s="86"/>
      <c r="C417" s="69" t="s">
        <v>48</v>
      </c>
      <c r="D417" s="69"/>
      <c r="E417" s="19">
        <v>12</v>
      </c>
      <c r="F417" s="19">
        <v>0</v>
      </c>
      <c r="G417" s="19">
        <v>12</v>
      </c>
      <c r="H417" s="19">
        <v>780</v>
      </c>
      <c r="I417" s="19">
        <v>0</v>
      </c>
      <c r="J417" s="19">
        <v>780</v>
      </c>
      <c r="K417" s="19">
        <v>792</v>
      </c>
      <c r="L417" s="19">
        <v>6089</v>
      </c>
      <c r="M417" s="19">
        <v>0</v>
      </c>
      <c r="N417" s="19">
        <v>6089</v>
      </c>
      <c r="O417" s="74">
        <v>7806.4102564102559</v>
      </c>
      <c r="P417" s="8"/>
    </row>
    <row r="418" spans="1:16" ht="19.5">
      <c r="A418" s="28" t="s">
        <v>7</v>
      </c>
      <c r="B418" s="90" t="s">
        <v>49</v>
      </c>
      <c r="C418" s="69" t="s">
        <v>50</v>
      </c>
      <c r="D418" s="70"/>
      <c r="E418" s="19">
        <v>0</v>
      </c>
      <c r="F418" s="19"/>
      <c r="G418" s="19">
        <v>0</v>
      </c>
      <c r="H418" s="19">
        <v>71</v>
      </c>
      <c r="I418" s="19"/>
      <c r="J418" s="19">
        <v>71</v>
      </c>
      <c r="K418" s="19">
        <v>71</v>
      </c>
      <c r="L418" s="19">
        <v>1242</v>
      </c>
      <c r="M418" s="19"/>
      <c r="N418" s="19">
        <v>1242</v>
      </c>
      <c r="O418" s="74">
        <v>17492.957746478871</v>
      </c>
      <c r="P418" s="8"/>
    </row>
    <row r="419" spans="1:16" ht="19.5">
      <c r="A419" s="28" t="s">
        <v>7</v>
      </c>
      <c r="B419" s="91" t="s">
        <v>49</v>
      </c>
      <c r="C419" s="69" t="s">
        <v>51</v>
      </c>
      <c r="D419" s="70"/>
      <c r="E419" s="19"/>
      <c r="F419" s="19"/>
      <c r="G419" s="19">
        <v>0</v>
      </c>
      <c r="H419" s="19"/>
      <c r="I419" s="19"/>
      <c r="J419" s="19">
        <v>0</v>
      </c>
      <c r="K419" s="19">
        <v>0</v>
      </c>
      <c r="L419" s="19"/>
      <c r="M419" s="19"/>
      <c r="N419" s="19">
        <v>0</v>
      </c>
      <c r="O419" s="74"/>
      <c r="P419" s="8"/>
    </row>
    <row r="420" spans="1:16" ht="19.5">
      <c r="A420" s="28" t="s">
        <v>7</v>
      </c>
      <c r="B420" s="92"/>
      <c r="C420" s="14" t="s">
        <v>52</v>
      </c>
      <c r="D420" s="70"/>
      <c r="E420" s="19">
        <v>0</v>
      </c>
      <c r="F420" s="19">
        <v>0</v>
      </c>
      <c r="G420" s="19">
        <v>0</v>
      </c>
      <c r="H420" s="19">
        <v>71</v>
      </c>
      <c r="I420" s="19">
        <v>0</v>
      </c>
      <c r="J420" s="19">
        <v>71</v>
      </c>
      <c r="K420" s="19">
        <v>71</v>
      </c>
      <c r="L420" s="19">
        <v>1242</v>
      </c>
      <c r="M420" s="19">
        <v>0</v>
      </c>
      <c r="N420" s="19">
        <v>1242</v>
      </c>
      <c r="O420" s="74">
        <v>17492.957746478871</v>
      </c>
      <c r="P420" s="8"/>
    </row>
    <row r="421" spans="1:16" ht="19.5">
      <c r="A421" s="28" t="s">
        <v>7</v>
      </c>
      <c r="B421" s="84" t="s">
        <v>53</v>
      </c>
      <c r="C421" s="69" t="s">
        <v>54</v>
      </c>
      <c r="D421" s="70"/>
      <c r="E421" s="19">
        <v>1</v>
      </c>
      <c r="F421" s="19"/>
      <c r="G421" s="19">
        <v>1</v>
      </c>
      <c r="H421" s="19"/>
      <c r="I421" s="19"/>
      <c r="J421" s="19">
        <v>0</v>
      </c>
      <c r="K421" s="19">
        <v>1</v>
      </c>
      <c r="L421" s="19"/>
      <c r="M421" s="19"/>
      <c r="N421" s="19">
        <v>0</v>
      </c>
      <c r="O421" s="74"/>
      <c r="P421" s="8"/>
    </row>
    <row r="422" spans="1:16" ht="19.5">
      <c r="A422" s="28" t="s">
        <v>7</v>
      </c>
      <c r="B422" s="85"/>
      <c r="C422" s="69" t="s">
        <v>55</v>
      </c>
      <c r="D422" s="70"/>
      <c r="E422" s="19">
        <v>1</v>
      </c>
      <c r="F422" s="19"/>
      <c r="G422" s="19">
        <v>1</v>
      </c>
      <c r="H422" s="19"/>
      <c r="I422" s="19"/>
      <c r="J422" s="19">
        <v>0</v>
      </c>
      <c r="K422" s="19">
        <v>1</v>
      </c>
      <c r="L422" s="19"/>
      <c r="M422" s="19"/>
      <c r="N422" s="19">
        <v>0</v>
      </c>
      <c r="O422" s="74"/>
      <c r="P422" s="8"/>
    </row>
    <row r="423" spans="1:16" ht="19.5">
      <c r="A423" s="28" t="s">
        <v>7</v>
      </c>
      <c r="B423" s="85"/>
      <c r="C423" s="69" t="s">
        <v>56</v>
      </c>
      <c r="D423" s="70"/>
      <c r="E423" s="19">
        <v>1</v>
      </c>
      <c r="F423" s="19"/>
      <c r="G423" s="19">
        <v>1</v>
      </c>
      <c r="H423" s="19">
        <v>20</v>
      </c>
      <c r="I423" s="19"/>
      <c r="J423" s="19">
        <v>20</v>
      </c>
      <c r="K423" s="19">
        <v>21</v>
      </c>
      <c r="L423" s="19">
        <v>40</v>
      </c>
      <c r="M423" s="19"/>
      <c r="N423" s="19">
        <v>40</v>
      </c>
      <c r="O423" s="74">
        <v>2000</v>
      </c>
      <c r="P423" s="8"/>
    </row>
    <row r="424" spans="1:16" ht="19.5">
      <c r="A424" s="28" t="s">
        <v>7</v>
      </c>
      <c r="B424" s="85"/>
      <c r="C424" s="69" t="s">
        <v>57</v>
      </c>
      <c r="D424" s="70"/>
      <c r="E424" s="19"/>
      <c r="F424" s="19"/>
      <c r="G424" s="19">
        <v>0</v>
      </c>
      <c r="H424" s="19"/>
      <c r="I424" s="19"/>
      <c r="J424" s="19">
        <v>0</v>
      </c>
      <c r="K424" s="19">
        <v>0</v>
      </c>
      <c r="L424" s="19"/>
      <c r="M424" s="19"/>
      <c r="N424" s="19">
        <v>0</v>
      </c>
      <c r="O424" s="74"/>
      <c r="P424" s="8"/>
    </row>
    <row r="425" spans="1:16" ht="19.5">
      <c r="A425" s="28" t="s">
        <v>7</v>
      </c>
      <c r="B425" s="86"/>
      <c r="C425" s="69" t="s">
        <v>58</v>
      </c>
      <c r="D425" s="70"/>
      <c r="E425" s="19">
        <v>3</v>
      </c>
      <c r="F425" s="19">
        <v>0</v>
      </c>
      <c r="G425" s="19">
        <v>3</v>
      </c>
      <c r="H425" s="19">
        <v>20</v>
      </c>
      <c r="I425" s="19">
        <v>0</v>
      </c>
      <c r="J425" s="19">
        <v>20</v>
      </c>
      <c r="K425" s="19">
        <v>23</v>
      </c>
      <c r="L425" s="19">
        <v>40</v>
      </c>
      <c r="M425" s="19">
        <v>0</v>
      </c>
      <c r="N425" s="19">
        <v>40</v>
      </c>
      <c r="O425" s="74">
        <v>2000</v>
      </c>
      <c r="P425" s="8"/>
    </row>
    <row r="426" spans="1:16" ht="19.5">
      <c r="A426" s="28" t="s">
        <v>7</v>
      </c>
      <c r="B426" s="90" t="s">
        <v>89</v>
      </c>
      <c r="C426" s="69" t="s">
        <v>59</v>
      </c>
      <c r="D426" s="70"/>
      <c r="E426" s="19"/>
      <c r="F426" s="19"/>
      <c r="G426" s="19">
        <v>0</v>
      </c>
      <c r="H426" s="19"/>
      <c r="I426" s="19"/>
      <c r="J426" s="19">
        <v>0</v>
      </c>
      <c r="K426" s="19">
        <v>0</v>
      </c>
      <c r="L426" s="19"/>
      <c r="M426" s="19"/>
      <c r="N426" s="19">
        <v>0</v>
      </c>
      <c r="O426" s="74"/>
      <c r="P426" s="8"/>
    </row>
    <row r="427" spans="1:16" ht="19.5">
      <c r="A427" s="28" t="s">
        <v>7</v>
      </c>
      <c r="B427" s="91"/>
      <c r="C427" s="69" t="s">
        <v>60</v>
      </c>
      <c r="D427" s="70"/>
      <c r="E427" s="19"/>
      <c r="F427" s="19"/>
      <c r="G427" s="19">
        <v>0</v>
      </c>
      <c r="H427" s="19"/>
      <c r="I427" s="19"/>
      <c r="J427" s="19">
        <v>0</v>
      </c>
      <c r="K427" s="19">
        <v>0</v>
      </c>
      <c r="L427" s="19"/>
      <c r="M427" s="19"/>
      <c r="N427" s="19">
        <v>0</v>
      </c>
      <c r="O427" s="74"/>
      <c r="P427" s="8"/>
    </row>
    <row r="428" spans="1:16" ht="19.5">
      <c r="A428" s="28" t="s">
        <v>7</v>
      </c>
      <c r="B428" s="92"/>
      <c r="C428" s="69" t="s">
        <v>61</v>
      </c>
      <c r="D428" s="70"/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74"/>
      <c r="P428" s="8"/>
    </row>
    <row r="429" spans="1:16" ht="19.5">
      <c r="A429" s="28" t="s">
        <v>7</v>
      </c>
      <c r="B429" s="93" t="s">
        <v>62</v>
      </c>
      <c r="C429" s="69" t="s">
        <v>63</v>
      </c>
      <c r="D429" s="70"/>
      <c r="E429" s="19"/>
      <c r="F429" s="19"/>
      <c r="G429" s="19">
        <v>0</v>
      </c>
      <c r="H429" s="19"/>
      <c r="I429" s="19"/>
      <c r="J429" s="19">
        <v>0</v>
      </c>
      <c r="K429" s="19">
        <v>0</v>
      </c>
      <c r="L429" s="19"/>
      <c r="M429" s="19"/>
      <c r="N429" s="19">
        <v>0</v>
      </c>
      <c r="O429" s="74"/>
      <c r="P429" s="8"/>
    </row>
    <row r="430" spans="1:16" ht="19.5">
      <c r="A430" s="28" t="s">
        <v>7</v>
      </c>
      <c r="B430" s="94"/>
      <c r="C430" s="69" t="s">
        <v>64</v>
      </c>
      <c r="D430" s="70"/>
      <c r="E430" s="19"/>
      <c r="F430" s="19"/>
      <c r="G430" s="19">
        <v>0</v>
      </c>
      <c r="H430" s="19">
        <v>7</v>
      </c>
      <c r="I430" s="19"/>
      <c r="J430" s="19">
        <v>7</v>
      </c>
      <c r="K430" s="19">
        <v>7</v>
      </c>
      <c r="L430" s="19">
        <v>75</v>
      </c>
      <c r="M430" s="19"/>
      <c r="N430" s="19">
        <v>75</v>
      </c>
      <c r="O430" s="74">
        <v>10714.285714285714</v>
      </c>
      <c r="P430" s="8"/>
    </row>
    <row r="431" spans="1:16" ht="19.5">
      <c r="A431" s="28" t="s">
        <v>7</v>
      </c>
      <c r="B431" s="94"/>
      <c r="C431" s="69" t="s">
        <v>65</v>
      </c>
      <c r="D431" s="70"/>
      <c r="E431" s="19"/>
      <c r="F431" s="19"/>
      <c r="G431" s="19">
        <v>0</v>
      </c>
      <c r="H431" s="19"/>
      <c r="I431" s="19"/>
      <c r="J431" s="19">
        <v>0</v>
      </c>
      <c r="K431" s="19">
        <v>0</v>
      </c>
      <c r="L431" s="19"/>
      <c r="M431" s="19"/>
      <c r="N431" s="19">
        <v>0</v>
      </c>
      <c r="O431" s="74"/>
      <c r="P431" s="8"/>
    </row>
    <row r="432" spans="1:16" ht="19.5">
      <c r="A432" s="28" t="s">
        <v>7</v>
      </c>
      <c r="B432" s="94"/>
      <c r="C432" s="69" t="s">
        <v>66</v>
      </c>
      <c r="D432" s="70"/>
      <c r="E432" s="19"/>
      <c r="F432" s="19"/>
      <c r="G432" s="19">
        <v>0</v>
      </c>
      <c r="H432" s="19"/>
      <c r="I432" s="19"/>
      <c r="J432" s="19">
        <v>0</v>
      </c>
      <c r="K432" s="19">
        <v>0</v>
      </c>
      <c r="L432" s="19"/>
      <c r="M432" s="19"/>
      <c r="N432" s="19">
        <v>0</v>
      </c>
      <c r="O432" s="74"/>
      <c r="P432" s="8"/>
    </row>
    <row r="433" spans="1:16" ht="19.5">
      <c r="A433" s="28" t="s">
        <v>7</v>
      </c>
      <c r="B433" s="94"/>
      <c r="C433" s="69" t="s">
        <v>67</v>
      </c>
      <c r="D433" s="70"/>
      <c r="E433" s="19"/>
      <c r="F433" s="19"/>
      <c r="G433" s="19">
        <v>0</v>
      </c>
      <c r="H433" s="19">
        <v>20</v>
      </c>
      <c r="I433" s="19"/>
      <c r="J433" s="19">
        <v>20</v>
      </c>
      <c r="K433" s="19">
        <v>20</v>
      </c>
      <c r="L433" s="19">
        <v>18.7</v>
      </c>
      <c r="M433" s="19"/>
      <c r="N433" s="19">
        <v>18.7</v>
      </c>
      <c r="O433" s="74">
        <v>934.99999999999989</v>
      </c>
      <c r="P433" s="8"/>
    </row>
    <row r="434" spans="1:16" ht="19.5">
      <c r="A434" s="28" t="s">
        <v>7</v>
      </c>
      <c r="B434" s="95"/>
      <c r="C434" s="69" t="s">
        <v>68</v>
      </c>
      <c r="D434" s="70"/>
      <c r="E434" s="19">
        <v>0</v>
      </c>
      <c r="F434" s="19">
        <v>0</v>
      </c>
      <c r="G434" s="19">
        <v>0</v>
      </c>
      <c r="H434" s="19">
        <v>27</v>
      </c>
      <c r="I434" s="19">
        <v>0</v>
      </c>
      <c r="J434" s="19">
        <v>27</v>
      </c>
      <c r="K434" s="19">
        <v>27</v>
      </c>
      <c r="L434" s="19">
        <v>93.7</v>
      </c>
      <c r="M434" s="19">
        <v>0</v>
      </c>
      <c r="N434" s="19">
        <v>93.7</v>
      </c>
      <c r="O434" s="74">
        <v>3470.3703703703704</v>
      </c>
      <c r="P434" s="8"/>
    </row>
    <row r="435" spans="1:16" ht="19.5">
      <c r="A435" s="28" t="s">
        <v>7</v>
      </c>
      <c r="B435" s="94" t="s">
        <v>69</v>
      </c>
      <c r="C435" s="93" t="s">
        <v>70</v>
      </c>
      <c r="D435" s="3" t="s">
        <v>71</v>
      </c>
      <c r="E435" s="19"/>
      <c r="F435" s="19"/>
      <c r="G435" s="19">
        <v>0</v>
      </c>
      <c r="H435" s="19">
        <v>18.600000000000001</v>
      </c>
      <c r="I435" s="19"/>
      <c r="J435" s="19">
        <v>18.600000000000001</v>
      </c>
      <c r="K435" s="19">
        <v>18.600000000000001</v>
      </c>
      <c r="L435" s="19">
        <v>3276</v>
      </c>
      <c r="M435" s="19"/>
      <c r="N435" s="19">
        <v>3276</v>
      </c>
      <c r="O435" s="74">
        <v>176129.03225806452</v>
      </c>
      <c r="P435" s="8"/>
    </row>
    <row r="436" spans="1:16" ht="19.5">
      <c r="A436" s="28" t="s">
        <v>7</v>
      </c>
      <c r="B436" s="94"/>
      <c r="C436" s="94"/>
      <c r="D436" s="3" t="s">
        <v>22</v>
      </c>
      <c r="E436" s="19"/>
      <c r="F436" s="19"/>
      <c r="G436" s="19">
        <v>0</v>
      </c>
      <c r="H436" s="19">
        <v>1</v>
      </c>
      <c r="I436" s="19"/>
      <c r="J436" s="19">
        <v>1</v>
      </c>
      <c r="K436" s="19">
        <v>1</v>
      </c>
      <c r="L436" s="19">
        <v>260</v>
      </c>
      <c r="M436" s="19"/>
      <c r="N436" s="19">
        <v>260</v>
      </c>
      <c r="O436" s="74">
        <v>260000</v>
      </c>
      <c r="P436" s="8"/>
    </row>
    <row r="437" spans="1:16" ht="19.5">
      <c r="A437" s="28" t="s">
        <v>7</v>
      </c>
      <c r="B437" s="94"/>
      <c r="C437" s="94"/>
      <c r="D437" s="3" t="s">
        <v>23</v>
      </c>
      <c r="E437" s="19"/>
      <c r="F437" s="19"/>
      <c r="G437" s="19">
        <v>0</v>
      </c>
      <c r="H437" s="19">
        <v>9.5</v>
      </c>
      <c r="I437" s="19"/>
      <c r="J437" s="19">
        <v>9.5</v>
      </c>
      <c r="K437" s="19">
        <v>9.5</v>
      </c>
      <c r="L437" s="19">
        <v>1733</v>
      </c>
      <c r="M437" s="19"/>
      <c r="N437" s="19">
        <v>1733</v>
      </c>
      <c r="O437" s="74">
        <v>182421.05263157896</v>
      </c>
      <c r="P437" s="8"/>
    </row>
    <row r="438" spans="1:16" ht="19.5">
      <c r="A438" s="28" t="s">
        <v>7</v>
      </c>
      <c r="B438" s="94"/>
      <c r="C438" s="94"/>
      <c r="D438" s="3" t="s">
        <v>24</v>
      </c>
      <c r="E438" s="19"/>
      <c r="F438" s="19"/>
      <c r="G438" s="19">
        <v>0</v>
      </c>
      <c r="H438" s="19">
        <v>2</v>
      </c>
      <c r="I438" s="19"/>
      <c r="J438" s="19">
        <v>2</v>
      </c>
      <c r="K438" s="19">
        <v>2</v>
      </c>
      <c r="L438" s="19">
        <v>400</v>
      </c>
      <c r="M438" s="19"/>
      <c r="N438" s="19">
        <v>400</v>
      </c>
      <c r="O438" s="74">
        <v>200000</v>
      </c>
      <c r="P438" s="8"/>
    </row>
    <row r="439" spans="1:16" ht="19.5">
      <c r="A439" s="28" t="s">
        <v>7</v>
      </c>
      <c r="B439" s="94"/>
      <c r="C439" s="94"/>
      <c r="D439" s="3" t="s">
        <v>25</v>
      </c>
      <c r="E439" s="19"/>
      <c r="F439" s="19"/>
      <c r="G439" s="19">
        <v>0</v>
      </c>
      <c r="H439" s="19">
        <v>7.7</v>
      </c>
      <c r="I439" s="19"/>
      <c r="J439" s="19">
        <v>7.7</v>
      </c>
      <c r="K439" s="19">
        <v>7.7</v>
      </c>
      <c r="L439" s="19">
        <v>243</v>
      </c>
      <c r="M439" s="19"/>
      <c r="N439" s="19">
        <v>243</v>
      </c>
      <c r="O439" s="74">
        <v>31558.441558441558</v>
      </c>
      <c r="P439" s="8"/>
    </row>
    <row r="440" spans="1:16" ht="19.5">
      <c r="A440" s="28" t="s">
        <v>7</v>
      </c>
      <c r="B440" s="94"/>
      <c r="C440" s="95"/>
      <c r="D440" s="15" t="s">
        <v>72</v>
      </c>
      <c r="E440" s="19">
        <v>0</v>
      </c>
      <c r="F440" s="19">
        <v>0</v>
      </c>
      <c r="G440" s="19">
        <v>0</v>
      </c>
      <c r="H440" s="19">
        <v>38.800000000000004</v>
      </c>
      <c r="I440" s="19">
        <v>0</v>
      </c>
      <c r="J440" s="19">
        <v>38.800000000000004</v>
      </c>
      <c r="K440" s="19">
        <v>38.800000000000004</v>
      </c>
      <c r="L440" s="19">
        <v>5912</v>
      </c>
      <c r="M440" s="19">
        <v>0</v>
      </c>
      <c r="N440" s="19">
        <v>5912</v>
      </c>
      <c r="O440" s="74">
        <v>152371.13402061854</v>
      </c>
      <c r="P440" s="8"/>
    </row>
    <row r="441" spans="1:16" ht="19.5">
      <c r="A441" s="28" t="s">
        <v>7</v>
      </c>
      <c r="B441" s="94"/>
      <c r="C441" s="93" t="s">
        <v>73</v>
      </c>
      <c r="D441" s="3" t="s">
        <v>21</v>
      </c>
      <c r="E441" s="19"/>
      <c r="F441" s="19"/>
      <c r="G441" s="19">
        <v>0</v>
      </c>
      <c r="H441" s="19"/>
      <c r="I441" s="19"/>
      <c r="J441" s="19">
        <v>0</v>
      </c>
      <c r="K441" s="19">
        <v>0</v>
      </c>
      <c r="L441" s="19"/>
      <c r="M441" s="19"/>
      <c r="N441" s="19">
        <v>0</v>
      </c>
      <c r="O441" s="74"/>
      <c r="P441" s="8"/>
    </row>
    <row r="442" spans="1:16" ht="19.5">
      <c r="A442" s="28" t="s">
        <v>7</v>
      </c>
      <c r="B442" s="94"/>
      <c r="C442" s="94"/>
      <c r="D442" s="3" t="s">
        <v>74</v>
      </c>
      <c r="E442" s="19"/>
      <c r="F442" s="19"/>
      <c r="G442" s="19">
        <v>0</v>
      </c>
      <c r="H442" s="19"/>
      <c r="I442" s="19"/>
      <c r="J442" s="19">
        <v>0</v>
      </c>
      <c r="K442" s="19">
        <v>0</v>
      </c>
      <c r="L442" s="19"/>
      <c r="M442" s="19"/>
      <c r="N442" s="19">
        <v>0</v>
      </c>
      <c r="O442" s="74"/>
      <c r="P442" s="8"/>
    </row>
    <row r="443" spans="1:16" ht="19.5">
      <c r="A443" s="28" t="s">
        <v>7</v>
      </c>
      <c r="B443" s="94"/>
      <c r="C443" s="94"/>
      <c r="D443" s="3" t="s">
        <v>75</v>
      </c>
      <c r="E443" s="19"/>
      <c r="F443" s="19"/>
      <c r="G443" s="19">
        <v>0</v>
      </c>
      <c r="H443" s="19"/>
      <c r="I443" s="19"/>
      <c r="J443" s="19">
        <v>0</v>
      </c>
      <c r="K443" s="19">
        <v>0</v>
      </c>
      <c r="L443" s="19"/>
      <c r="M443" s="19"/>
      <c r="N443" s="19">
        <v>0</v>
      </c>
      <c r="O443" s="74"/>
      <c r="P443" s="8"/>
    </row>
    <row r="444" spans="1:16" ht="19.5">
      <c r="A444" s="28" t="s">
        <v>7</v>
      </c>
      <c r="B444" s="94"/>
      <c r="C444" s="95"/>
      <c r="D444" s="15" t="s">
        <v>76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74"/>
      <c r="P444" s="8"/>
    </row>
    <row r="445" spans="1:16" ht="19.5">
      <c r="A445" s="28" t="s">
        <v>7</v>
      </c>
      <c r="B445" s="95"/>
      <c r="C445" s="16" t="s">
        <v>77</v>
      </c>
      <c r="D445" s="16"/>
      <c r="E445" s="19">
        <v>0</v>
      </c>
      <c r="F445" s="19">
        <v>0</v>
      </c>
      <c r="G445" s="19">
        <v>0</v>
      </c>
      <c r="H445" s="19">
        <v>38.800000000000004</v>
      </c>
      <c r="I445" s="19">
        <v>0</v>
      </c>
      <c r="J445" s="19">
        <v>38.800000000000004</v>
      </c>
      <c r="K445" s="19">
        <v>38.800000000000004</v>
      </c>
      <c r="L445" s="19">
        <v>5912</v>
      </c>
      <c r="M445" s="19">
        <v>0</v>
      </c>
      <c r="N445" s="19">
        <v>5912</v>
      </c>
      <c r="O445" s="74">
        <v>152371.13402061854</v>
      </c>
      <c r="P445" s="8"/>
    </row>
    <row r="446" spans="1:16" ht="19.5">
      <c r="A446" s="28" t="s">
        <v>7</v>
      </c>
      <c r="B446" s="84" t="s">
        <v>78</v>
      </c>
      <c r="C446" s="3" t="s">
        <v>79</v>
      </c>
      <c r="D446" s="3"/>
      <c r="E446" s="19"/>
      <c r="F446" s="19"/>
      <c r="G446" s="19">
        <v>0</v>
      </c>
      <c r="H446" s="19">
        <v>0.5</v>
      </c>
      <c r="I446" s="19"/>
      <c r="J446" s="19">
        <v>0.5</v>
      </c>
      <c r="K446" s="19">
        <v>0.5</v>
      </c>
      <c r="L446" s="19">
        <v>3.0000000000000001E-3</v>
      </c>
      <c r="M446" s="19"/>
      <c r="N446" s="19">
        <v>3.0000000000000001E-3</v>
      </c>
      <c r="O446" s="5">
        <v>6</v>
      </c>
      <c r="P446" s="8"/>
    </row>
    <row r="447" spans="1:16" ht="19.5">
      <c r="A447" s="28" t="s">
        <v>7</v>
      </c>
      <c r="B447" s="85"/>
      <c r="C447" s="3" t="s">
        <v>80</v>
      </c>
      <c r="D447" s="3"/>
      <c r="E447" s="19"/>
      <c r="F447" s="19"/>
      <c r="G447" s="19">
        <v>0</v>
      </c>
      <c r="H447" s="19"/>
      <c r="I447" s="19"/>
      <c r="J447" s="19">
        <v>0</v>
      </c>
      <c r="K447" s="19">
        <v>0</v>
      </c>
      <c r="L447" s="19"/>
      <c r="M447" s="19"/>
      <c r="N447" s="19">
        <v>0</v>
      </c>
      <c r="O447" s="74"/>
      <c r="P447" s="8"/>
    </row>
    <row r="448" spans="1:16" ht="19.5">
      <c r="A448" s="28" t="s">
        <v>7</v>
      </c>
      <c r="B448" s="85"/>
      <c r="C448" s="3" t="s">
        <v>81</v>
      </c>
      <c r="D448" s="3"/>
      <c r="E448" s="19"/>
      <c r="F448" s="19"/>
      <c r="G448" s="19">
        <v>0</v>
      </c>
      <c r="H448" s="19">
        <v>10</v>
      </c>
      <c r="I448" s="19"/>
      <c r="J448" s="19">
        <v>10</v>
      </c>
      <c r="K448" s="19">
        <v>10</v>
      </c>
      <c r="L448" s="19">
        <v>52</v>
      </c>
      <c r="M448" s="19"/>
      <c r="N448" s="19">
        <v>52</v>
      </c>
      <c r="O448" s="74">
        <v>5200</v>
      </c>
      <c r="P448" s="8"/>
    </row>
    <row r="449" spans="1:16" ht="19.5">
      <c r="A449" s="28" t="s">
        <v>7</v>
      </c>
      <c r="B449" s="85"/>
      <c r="C449" s="3" t="s">
        <v>82</v>
      </c>
      <c r="D449" s="3"/>
      <c r="E449" s="19"/>
      <c r="F449" s="19"/>
      <c r="G449" s="19">
        <v>0</v>
      </c>
      <c r="H449" s="19">
        <v>1</v>
      </c>
      <c r="I449" s="19"/>
      <c r="J449" s="19">
        <v>1</v>
      </c>
      <c r="K449" s="19">
        <v>1</v>
      </c>
      <c r="L449" s="19">
        <v>15</v>
      </c>
      <c r="M449" s="19"/>
      <c r="N449" s="19">
        <v>15</v>
      </c>
      <c r="O449" s="74">
        <v>15000</v>
      </c>
      <c r="P449" s="8"/>
    </row>
    <row r="450" spans="1:16" ht="19.5">
      <c r="A450" s="28" t="s">
        <v>7</v>
      </c>
      <c r="B450" s="85"/>
      <c r="C450" s="3" t="s">
        <v>83</v>
      </c>
      <c r="D450" s="3"/>
      <c r="E450" s="19"/>
      <c r="F450" s="19"/>
      <c r="G450" s="19">
        <v>0</v>
      </c>
      <c r="H450" s="19">
        <v>4</v>
      </c>
      <c r="I450" s="19"/>
      <c r="J450" s="19">
        <v>1.96</v>
      </c>
      <c r="K450" s="19">
        <v>1.96</v>
      </c>
      <c r="L450" s="19">
        <v>777</v>
      </c>
      <c r="M450" s="19"/>
      <c r="N450" s="19">
        <v>777</v>
      </c>
      <c r="O450" s="74">
        <v>194250</v>
      </c>
      <c r="P450" s="8"/>
    </row>
    <row r="451" spans="1:16" ht="19.5">
      <c r="A451" s="28" t="s">
        <v>7</v>
      </c>
      <c r="B451" s="86"/>
      <c r="C451" s="69" t="s">
        <v>84</v>
      </c>
      <c r="D451" s="70"/>
      <c r="E451" s="19">
        <v>0</v>
      </c>
      <c r="F451" s="19">
        <v>0</v>
      </c>
      <c r="G451" s="19">
        <v>0</v>
      </c>
      <c r="H451" s="19">
        <v>15.5</v>
      </c>
      <c r="I451" s="19">
        <v>0</v>
      </c>
      <c r="J451" s="19">
        <v>15.5</v>
      </c>
      <c r="K451" s="19">
        <v>15.5</v>
      </c>
      <c r="L451" s="19">
        <v>844.00300000000004</v>
      </c>
      <c r="M451" s="19">
        <v>0</v>
      </c>
      <c r="N451" s="19">
        <v>844.00300000000004</v>
      </c>
      <c r="O451" s="74">
        <v>54451.806451612902</v>
      </c>
      <c r="P451" s="8"/>
    </row>
    <row r="452" spans="1:16" ht="19.5">
      <c r="A452" s="28" t="s">
        <v>7</v>
      </c>
      <c r="B452" s="87" t="s">
        <v>85</v>
      </c>
      <c r="C452" s="88"/>
      <c r="D452" s="89"/>
      <c r="E452" s="19">
        <v>19</v>
      </c>
      <c r="F452" s="19">
        <v>0</v>
      </c>
      <c r="G452" s="19">
        <v>19</v>
      </c>
      <c r="H452" s="19">
        <v>1496.3</v>
      </c>
      <c r="I452" s="19">
        <v>0</v>
      </c>
      <c r="J452" s="19">
        <v>1496.3</v>
      </c>
      <c r="K452" s="19">
        <v>1515.3</v>
      </c>
      <c r="L452" s="19">
        <v>17671.703000000001</v>
      </c>
      <c r="M452" s="19">
        <v>0</v>
      </c>
      <c r="N452" s="19">
        <v>17671.703000000001</v>
      </c>
      <c r="O452" s="74"/>
      <c r="P452" s="8"/>
    </row>
    <row r="453" spans="1:16" ht="19.5">
      <c r="A453" s="28" t="s">
        <v>8</v>
      </c>
      <c r="B453" s="98" t="s">
        <v>26</v>
      </c>
      <c r="C453" s="99"/>
      <c r="D453" s="100"/>
      <c r="E453" s="96" t="s">
        <v>27</v>
      </c>
      <c r="F453" s="96"/>
      <c r="G453" s="96"/>
      <c r="H453" s="96" t="s">
        <v>28</v>
      </c>
      <c r="I453" s="96"/>
      <c r="J453" s="96"/>
      <c r="K453" s="96" t="s">
        <v>29</v>
      </c>
      <c r="L453" s="96" t="s">
        <v>30</v>
      </c>
      <c r="M453" s="96"/>
      <c r="N453" s="96"/>
      <c r="O453" s="96" t="s">
        <v>31</v>
      </c>
      <c r="P453" s="96"/>
    </row>
    <row r="454" spans="1:16" ht="19.5">
      <c r="A454" s="28" t="s">
        <v>8</v>
      </c>
      <c r="B454" s="101"/>
      <c r="C454" s="102"/>
      <c r="D454" s="103"/>
      <c r="E454" s="74" t="s">
        <v>32</v>
      </c>
      <c r="F454" s="74" t="s">
        <v>33</v>
      </c>
      <c r="G454" s="74" t="s">
        <v>0</v>
      </c>
      <c r="H454" s="74" t="s">
        <v>32</v>
      </c>
      <c r="I454" s="74" t="s">
        <v>33</v>
      </c>
      <c r="J454" s="74" t="s">
        <v>0</v>
      </c>
      <c r="K454" s="96"/>
      <c r="L454" s="74" t="s">
        <v>32</v>
      </c>
      <c r="M454" s="74" t="s">
        <v>33</v>
      </c>
      <c r="N454" s="74" t="s">
        <v>0</v>
      </c>
      <c r="O454" s="74" t="s">
        <v>32</v>
      </c>
      <c r="P454" s="74" t="s">
        <v>33</v>
      </c>
    </row>
    <row r="455" spans="1:16" ht="19.5">
      <c r="A455" s="28" t="s">
        <v>8</v>
      </c>
      <c r="B455" s="97" t="s">
        <v>34</v>
      </c>
      <c r="C455" s="72" t="s">
        <v>35</v>
      </c>
      <c r="D455" s="73"/>
      <c r="E455" s="19">
        <v>0.3</v>
      </c>
      <c r="F455" s="19"/>
      <c r="G455" s="19">
        <v>0.3</v>
      </c>
      <c r="H455" s="19">
        <v>49</v>
      </c>
      <c r="I455" s="19"/>
      <c r="J455" s="19">
        <v>49</v>
      </c>
      <c r="K455" s="19">
        <v>49.3</v>
      </c>
      <c r="L455" s="19">
        <v>468</v>
      </c>
      <c r="M455" s="19"/>
      <c r="N455" s="19">
        <v>468</v>
      </c>
      <c r="O455" s="74">
        <v>9551.0204081632655</v>
      </c>
      <c r="P455" s="74"/>
    </row>
    <row r="456" spans="1:16" ht="19.5">
      <c r="A456" s="28" t="s">
        <v>8</v>
      </c>
      <c r="B456" s="97"/>
      <c r="C456" s="72" t="s">
        <v>36</v>
      </c>
      <c r="D456" s="73"/>
      <c r="E456" s="19">
        <v>1.1000000000000001</v>
      </c>
      <c r="F456" s="19"/>
      <c r="G456" s="19">
        <v>1.1000000000000001</v>
      </c>
      <c r="H456" s="19">
        <v>34</v>
      </c>
      <c r="I456" s="19"/>
      <c r="J456" s="19">
        <v>34</v>
      </c>
      <c r="K456" s="19">
        <v>35.1</v>
      </c>
      <c r="L456" s="19">
        <v>85</v>
      </c>
      <c r="M456" s="19"/>
      <c r="N456" s="19">
        <v>85</v>
      </c>
      <c r="O456" s="74">
        <v>2500</v>
      </c>
      <c r="P456" s="74"/>
    </row>
    <row r="457" spans="1:16" ht="19.5">
      <c r="A457" s="28" t="s">
        <v>8</v>
      </c>
      <c r="B457" s="97"/>
      <c r="C457" s="72" t="s">
        <v>37</v>
      </c>
      <c r="D457" s="73"/>
      <c r="E457" s="19">
        <v>0.6</v>
      </c>
      <c r="F457" s="19"/>
      <c r="G457" s="19">
        <v>0.6</v>
      </c>
      <c r="H457" s="19">
        <v>2</v>
      </c>
      <c r="I457" s="19"/>
      <c r="J457" s="19">
        <v>2</v>
      </c>
      <c r="K457" s="19">
        <v>2.6</v>
      </c>
      <c r="L457" s="19">
        <v>12</v>
      </c>
      <c r="M457" s="19"/>
      <c r="N457" s="19">
        <v>12</v>
      </c>
      <c r="O457" s="74">
        <v>6000</v>
      </c>
      <c r="P457" s="74"/>
    </row>
    <row r="458" spans="1:16" ht="19.5">
      <c r="A458" s="28" t="s">
        <v>8</v>
      </c>
      <c r="B458" s="97"/>
      <c r="C458" s="72" t="s">
        <v>38</v>
      </c>
      <c r="D458" s="73"/>
      <c r="E458" s="19">
        <v>2</v>
      </c>
      <c r="F458" s="19">
        <v>0</v>
      </c>
      <c r="G458" s="19">
        <v>2</v>
      </c>
      <c r="H458" s="19">
        <v>85</v>
      </c>
      <c r="I458" s="19">
        <v>0</v>
      </c>
      <c r="J458" s="19">
        <v>85</v>
      </c>
      <c r="K458" s="19">
        <v>87</v>
      </c>
      <c r="L458" s="19">
        <v>565</v>
      </c>
      <c r="M458" s="19">
        <v>0</v>
      </c>
      <c r="N458" s="19">
        <v>565</v>
      </c>
      <c r="O458" s="74">
        <v>18051.020408163266</v>
      </c>
      <c r="P458" s="74"/>
    </row>
    <row r="459" spans="1:16" ht="19.5">
      <c r="A459" s="28" t="s">
        <v>8</v>
      </c>
      <c r="B459" s="84" t="s">
        <v>39</v>
      </c>
      <c r="C459" s="69" t="s">
        <v>40</v>
      </c>
      <c r="D459" s="70"/>
      <c r="E459" s="19">
        <v>0.4</v>
      </c>
      <c r="F459" s="19"/>
      <c r="G459" s="19">
        <v>0.4</v>
      </c>
      <c r="H459" s="19">
        <v>9</v>
      </c>
      <c r="I459" s="19"/>
      <c r="J459" s="19">
        <v>9</v>
      </c>
      <c r="K459" s="19">
        <v>9.4</v>
      </c>
      <c r="L459" s="19">
        <v>65</v>
      </c>
      <c r="M459" s="19"/>
      <c r="N459" s="19">
        <v>65</v>
      </c>
      <c r="O459" s="74">
        <v>7222.2222222222226</v>
      </c>
      <c r="P459" s="74"/>
    </row>
    <row r="460" spans="1:16" ht="19.5">
      <c r="A460" s="28" t="s">
        <v>8</v>
      </c>
      <c r="B460" s="85" t="s">
        <v>39</v>
      </c>
      <c r="C460" s="72" t="s">
        <v>41</v>
      </c>
      <c r="D460" s="73"/>
      <c r="E460" s="19">
        <v>0.2</v>
      </c>
      <c r="F460" s="19"/>
      <c r="G460" s="19">
        <v>0.2</v>
      </c>
      <c r="H460" s="19">
        <v>4.2</v>
      </c>
      <c r="I460" s="19"/>
      <c r="J460" s="19">
        <v>4.2</v>
      </c>
      <c r="K460" s="19">
        <v>4.4000000000000004</v>
      </c>
      <c r="L460" s="19">
        <v>45</v>
      </c>
      <c r="M460" s="19"/>
      <c r="N460" s="19">
        <v>45</v>
      </c>
      <c r="O460" s="74">
        <v>10714.285714285714</v>
      </c>
      <c r="P460" s="74"/>
    </row>
    <row r="461" spans="1:16" ht="19.5">
      <c r="A461" s="28" t="s">
        <v>8</v>
      </c>
      <c r="B461" s="85"/>
      <c r="C461" s="72" t="s">
        <v>42</v>
      </c>
      <c r="D461" s="73"/>
      <c r="E461" s="19">
        <v>1</v>
      </c>
      <c r="F461" s="19"/>
      <c r="G461" s="19">
        <v>1</v>
      </c>
      <c r="H461" s="19">
        <v>20</v>
      </c>
      <c r="I461" s="19"/>
      <c r="J461" s="19">
        <v>20</v>
      </c>
      <c r="K461" s="19">
        <v>21</v>
      </c>
      <c r="L461" s="19">
        <v>375</v>
      </c>
      <c r="M461" s="19"/>
      <c r="N461" s="19">
        <v>375</v>
      </c>
      <c r="O461" s="74">
        <v>18750</v>
      </c>
      <c r="P461" s="74"/>
    </row>
    <row r="462" spans="1:16" ht="19.5">
      <c r="A462" s="28" t="s">
        <v>8</v>
      </c>
      <c r="B462" s="85"/>
      <c r="C462" s="72" t="s">
        <v>43</v>
      </c>
      <c r="D462" s="73"/>
      <c r="E462" s="19">
        <v>3</v>
      </c>
      <c r="F462" s="19"/>
      <c r="G462" s="19">
        <v>3</v>
      </c>
      <c r="H462" s="19">
        <v>115</v>
      </c>
      <c r="I462" s="19"/>
      <c r="J462" s="19">
        <v>115</v>
      </c>
      <c r="K462" s="19">
        <v>118</v>
      </c>
      <c r="L462" s="19">
        <v>3200</v>
      </c>
      <c r="M462" s="19"/>
      <c r="N462" s="19">
        <v>3200</v>
      </c>
      <c r="O462" s="74">
        <v>27826.08695652174</v>
      </c>
      <c r="P462" s="74"/>
    </row>
    <row r="463" spans="1:16" ht="19.5">
      <c r="A463" s="28" t="s">
        <v>8</v>
      </c>
      <c r="B463" s="85"/>
      <c r="C463" s="72" t="s">
        <v>44</v>
      </c>
      <c r="D463" s="73"/>
      <c r="E463" s="19"/>
      <c r="F463" s="19"/>
      <c r="G463" s="19">
        <v>0</v>
      </c>
      <c r="H463" s="19">
        <v>1</v>
      </c>
      <c r="I463" s="19"/>
      <c r="J463" s="19">
        <v>1</v>
      </c>
      <c r="K463" s="19">
        <v>1</v>
      </c>
      <c r="L463" s="19">
        <v>15</v>
      </c>
      <c r="M463" s="19"/>
      <c r="N463" s="19">
        <v>15</v>
      </c>
      <c r="O463" s="74">
        <v>15000</v>
      </c>
      <c r="P463" s="74"/>
    </row>
    <row r="464" spans="1:16" ht="19.5">
      <c r="A464" s="28" t="s">
        <v>8</v>
      </c>
      <c r="B464" s="85"/>
      <c r="C464" s="72" t="s">
        <v>45</v>
      </c>
      <c r="D464" s="73"/>
      <c r="E464" s="19"/>
      <c r="F464" s="19"/>
      <c r="G464" s="19">
        <v>0</v>
      </c>
      <c r="H464" s="19"/>
      <c r="I464" s="19"/>
      <c r="J464" s="19">
        <v>0</v>
      </c>
      <c r="K464" s="19">
        <v>0</v>
      </c>
      <c r="L464" s="19"/>
      <c r="M464" s="19"/>
      <c r="N464" s="19">
        <v>0</v>
      </c>
      <c r="O464" s="74"/>
      <c r="P464" s="74"/>
    </row>
    <row r="465" spans="1:16" ht="19.5">
      <c r="A465" s="28" t="s">
        <v>8</v>
      </c>
      <c r="B465" s="85"/>
      <c r="C465" s="72" t="s">
        <v>46</v>
      </c>
      <c r="D465" s="73"/>
      <c r="E465" s="19">
        <v>1.5</v>
      </c>
      <c r="F465" s="19"/>
      <c r="G465" s="19">
        <v>1.5</v>
      </c>
      <c r="H465" s="19">
        <v>64</v>
      </c>
      <c r="I465" s="19"/>
      <c r="J465" s="19">
        <v>64</v>
      </c>
      <c r="K465" s="19">
        <v>65.5</v>
      </c>
      <c r="L465" s="19">
        <v>850</v>
      </c>
      <c r="M465" s="19"/>
      <c r="N465" s="19">
        <v>850</v>
      </c>
      <c r="O465" s="74">
        <v>13281.25</v>
      </c>
      <c r="P465" s="74"/>
    </row>
    <row r="466" spans="1:16" ht="19.5">
      <c r="A466" s="28" t="s">
        <v>8</v>
      </c>
      <c r="B466" s="85"/>
      <c r="C466" s="72" t="s">
        <v>47</v>
      </c>
      <c r="D466" s="73"/>
      <c r="E466" s="19"/>
      <c r="F466" s="19"/>
      <c r="G466" s="19">
        <v>0</v>
      </c>
      <c r="H466" s="19"/>
      <c r="I466" s="19"/>
      <c r="J466" s="19">
        <v>0</v>
      </c>
      <c r="K466" s="19">
        <v>0</v>
      </c>
      <c r="L466" s="19"/>
      <c r="M466" s="19"/>
      <c r="N466" s="19">
        <v>0</v>
      </c>
      <c r="O466" s="74"/>
      <c r="P466" s="74"/>
    </row>
    <row r="467" spans="1:16" ht="19.5">
      <c r="A467" s="28" t="s">
        <v>8</v>
      </c>
      <c r="B467" s="86"/>
      <c r="C467" s="69" t="s">
        <v>48</v>
      </c>
      <c r="D467" s="69"/>
      <c r="E467" s="19">
        <v>6.1</v>
      </c>
      <c r="F467" s="19">
        <v>0</v>
      </c>
      <c r="G467" s="19">
        <v>6.1</v>
      </c>
      <c r="H467" s="19">
        <v>213.2</v>
      </c>
      <c r="I467" s="19">
        <v>0</v>
      </c>
      <c r="J467" s="19">
        <v>213.2</v>
      </c>
      <c r="K467" s="19">
        <v>219.3</v>
      </c>
      <c r="L467" s="19">
        <v>4550</v>
      </c>
      <c r="M467" s="19">
        <v>0</v>
      </c>
      <c r="N467" s="19">
        <v>4550</v>
      </c>
      <c r="O467" s="74">
        <v>21341.463414634149</v>
      </c>
      <c r="P467" s="74"/>
    </row>
    <row r="468" spans="1:16" ht="19.5">
      <c r="A468" s="28" t="s">
        <v>8</v>
      </c>
      <c r="B468" s="90" t="s">
        <v>49</v>
      </c>
      <c r="C468" s="69" t="s">
        <v>50</v>
      </c>
      <c r="D468" s="70"/>
      <c r="E468" s="19">
        <v>2</v>
      </c>
      <c r="F468" s="19"/>
      <c r="G468" s="19">
        <v>2</v>
      </c>
      <c r="H468" s="19">
        <v>482.6</v>
      </c>
      <c r="I468" s="19"/>
      <c r="J468" s="19">
        <v>482.6</v>
      </c>
      <c r="K468" s="19">
        <v>484.6</v>
      </c>
      <c r="L468" s="19">
        <v>8500</v>
      </c>
      <c r="M468" s="19"/>
      <c r="N468" s="19">
        <v>8500</v>
      </c>
      <c r="O468" s="74">
        <v>17612.92996270203</v>
      </c>
      <c r="P468" s="74"/>
    </row>
    <row r="469" spans="1:16" ht="19.5">
      <c r="A469" s="28" t="s">
        <v>8</v>
      </c>
      <c r="B469" s="91" t="s">
        <v>49</v>
      </c>
      <c r="C469" s="69" t="s">
        <v>51</v>
      </c>
      <c r="D469" s="70"/>
      <c r="E469" s="19"/>
      <c r="F469" s="19"/>
      <c r="G469" s="19">
        <v>0</v>
      </c>
      <c r="H469" s="19"/>
      <c r="I469" s="19"/>
      <c r="J469" s="19">
        <v>0</v>
      </c>
      <c r="K469" s="19">
        <v>0</v>
      </c>
      <c r="L469" s="19"/>
      <c r="M469" s="19"/>
      <c r="N469" s="19">
        <v>0</v>
      </c>
      <c r="O469" s="74"/>
      <c r="P469" s="74"/>
    </row>
    <row r="470" spans="1:16" ht="19.5">
      <c r="A470" s="28" t="s">
        <v>8</v>
      </c>
      <c r="B470" s="92"/>
      <c r="C470" s="14" t="s">
        <v>52</v>
      </c>
      <c r="D470" s="70"/>
      <c r="E470" s="19">
        <v>2</v>
      </c>
      <c r="F470" s="19">
        <v>0</v>
      </c>
      <c r="G470" s="19">
        <v>2</v>
      </c>
      <c r="H470" s="19">
        <v>482.6</v>
      </c>
      <c r="I470" s="19">
        <v>0</v>
      </c>
      <c r="J470" s="19">
        <v>482.6</v>
      </c>
      <c r="K470" s="19">
        <v>484.6</v>
      </c>
      <c r="L470" s="19">
        <v>8500</v>
      </c>
      <c r="M470" s="19">
        <v>0</v>
      </c>
      <c r="N470" s="19">
        <v>8500</v>
      </c>
      <c r="O470" s="74">
        <v>17612.92996270203</v>
      </c>
      <c r="P470" s="74"/>
    </row>
    <row r="471" spans="1:16" ht="19.5">
      <c r="A471" s="28" t="s">
        <v>8</v>
      </c>
      <c r="B471" s="84" t="s">
        <v>53</v>
      </c>
      <c r="C471" s="69" t="s">
        <v>54</v>
      </c>
      <c r="D471" s="70"/>
      <c r="E471" s="19">
        <v>0.6</v>
      </c>
      <c r="F471" s="19"/>
      <c r="G471" s="19">
        <v>0.6</v>
      </c>
      <c r="H471" s="19"/>
      <c r="I471" s="19"/>
      <c r="J471" s="19">
        <v>0</v>
      </c>
      <c r="K471" s="19">
        <v>0.6</v>
      </c>
      <c r="L471" s="19"/>
      <c r="M471" s="19"/>
      <c r="N471" s="19">
        <v>0</v>
      </c>
      <c r="O471" s="74"/>
      <c r="P471" s="74"/>
    </row>
    <row r="472" spans="1:16" ht="19.5">
      <c r="A472" s="28" t="s">
        <v>8</v>
      </c>
      <c r="B472" s="85"/>
      <c r="C472" s="69" t="s">
        <v>55</v>
      </c>
      <c r="D472" s="70"/>
      <c r="E472" s="19">
        <v>23</v>
      </c>
      <c r="F472" s="19">
        <v>19</v>
      </c>
      <c r="G472" s="19">
        <v>42</v>
      </c>
      <c r="H472" s="19">
        <v>261</v>
      </c>
      <c r="I472" s="19">
        <v>110</v>
      </c>
      <c r="J472" s="19">
        <v>371</v>
      </c>
      <c r="K472" s="19">
        <v>413</v>
      </c>
      <c r="L472" s="19">
        <v>406</v>
      </c>
      <c r="M472" s="19">
        <v>17</v>
      </c>
      <c r="N472" s="19">
        <v>423</v>
      </c>
      <c r="O472" s="74">
        <v>1555.5555555555557</v>
      </c>
      <c r="P472" s="74">
        <v>154.54545454545453</v>
      </c>
    </row>
    <row r="473" spans="1:16" ht="19.5">
      <c r="A473" s="28" t="s">
        <v>8</v>
      </c>
      <c r="B473" s="85"/>
      <c r="C473" s="69" t="s">
        <v>56</v>
      </c>
      <c r="D473" s="70"/>
      <c r="E473" s="19">
        <v>45</v>
      </c>
      <c r="F473" s="19"/>
      <c r="G473" s="19">
        <v>45</v>
      </c>
      <c r="H473" s="19">
        <v>378</v>
      </c>
      <c r="I473" s="19"/>
      <c r="J473" s="19">
        <v>378</v>
      </c>
      <c r="K473" s="19">
        <v>423</v>
      </c>
      <c r="L473" s="19">
        <v>1120</v>
      </c>
      <c r="M473" s="19"/>
      <c r="N473" s="19">
        <v>1120</v>
      </c>
      <c r="O473" s="74">
        <v>2962.9629629629626</v>
      </c>
      <c r="P473" s="74"/>
    </row>
    <row r="474" spans="1:16" ht="19.5">
      <c r="A474" s="28" t="s">
        <v>8</v>
      </c>
      <c r="B474" s="85"/>
      <c r="C474" s="69" t="s">
        <v>57</v>
      </c>
      <c r="D474" s="70"/>
      <c r="E474" s="19"/>
      <c r="F474" s="19"/>
      <c r="G474" s="19">
        <v>0</v>
      </c>
      <c r="H474" s="19">
        <v>0.5</v>
      </c>
      <c r="I474" s="19"/>
      <c r="J474" s="19">
        <v>0.5</v>
      </c>
      <c r="K474" s="19">
        <v>0.5</v>
      </c>
      <c r="L474" s="19">
        <v>0.05</v>
      </c>
      <c r="M474" s="19"/>
      <c r="N474" s="19">
        <v>0.05</v>
      </c>
      <c r="O474" s="74">
        <v>100</v>
      </c>
      <c r="P474" s="74"/>
    </row>
    <row r="475" spans="1:16" ht="19.5">
      <c r="A475" s="28" t="s">
        <v>8</v>
      </c>
      <c r="B475" s="86"/>
      <c r="C475" s="69" t="s">
        <v>58</v>
      </c>
      <c r="D475" s="70"/>
      <c r="E475" s="19">
        <v>68.599999999999994</v>
      </c>
      <c r="F475" s="19">
        <v>19</v>
      </c>
      <c r="G475" s="19">
        <v>87.6</v>
      </c>
      <c r="H475" s="19">
        <v>639.5</v>
      </c>
      <c r="I475" s="19">
        <v>110</v>
      </c>
      <c r="J475" s="19">
        <v>749.5</v>
      </c>
      <c r="K475" s="19">
        <v>837.1</v>
      </c>
      <c r="L475" s="19">
        <v>1526.05</v>
      </c>
      <c r="M475" s="19">
        <v>17</v>
      </c>
      <c r="N475" s="19">
        <v>1543.05</v>
      </c>
      <c r="O475" s="74">
        <v>2386.3174354964817</v>
      </c>
      <c r="P475" s="74">
        <v>154.54545454545453</v>
      </c>
    </row>
    <row r="476" spans="1:16" ht="19.5">
      <c r="A476" s="28" t="s">
        <v>8</v>
      </c>
      <c r="B476" s="90" t="s">
        <v>89</v>
      </c>
      <c r="C476" s="69" t="s">
        <v>59</v>
      </c>
      <c r="D476" s="70"/>
      <c r="E476" s="19">
        <v>0.8</v>
      </c>
      <c r="F476" s="19"/>
      <c r="G476" s="19">
        <v>0.8</v>
      </c>
      <c r="H476" s="19"/>
      <c r="I476" s="19"/>
      <c r="J476" s="19">
        <v>0</v>
      </c>
      <c r="K476" s="19">
        <v>0.8</v>
      </c>
      <c r="L476" s="19"/>
      <c r="M476" s="19"/>
      <c r="N476" s="19">
        <v>0</v>
      </c>
      <c r="O476" s="74"/>
      <c r="P476" s="74"/>
    </row>
    <row r="477" spans="1:16" ht="19.5">
      <c r="A477" s="28" t="s">
        <v>8</v>
      </c>
      <c r="B477" s="91"/>
      <c r="C477" s="69" t="s">
        <v>60</v>
      </c>
      <c r="D477" s="70"/>
      <c r="E477" s="19"/>
      <c r="F477" s="19"/>
      <c r="G477" s="19">
        <v>0</v>
      </c>
      <c r="H477" s="19"/>
      <c r="I477" s="19"/>
      <c r="J477" s="19">
        <v>0</v>
      </c>
      <c r="K477" s="19">
        <v>0</v>
      </c>
      <c r="L477" s="19"/>
      <c r="M477" s="19"/>
      <c r="N477" s="19">
        <v>0</v>
      </c>
      <c r="O477" s="74"/>
      <c r="P477" s="74"/>
    </row>
    <row r="478" spans="1:16" ht="19.5">
      <c r="A478" s="28" t="s">
        <v>8</v>
      </c>
      <c r="B478" s="92"/>
      <c r="C478" s="69" t="s">
        <v>61</v>
      </c>
      <c r="D478" s="70"/>
      <c r="E478" s="19">
        <v>0.8</v>
      </c>
      <c r="F478" s="19">
        <v>0</v>
      </c>
      <c r="G478" s="19">
        <v>0.8</v>
      </c>
      <c r="H478" s="19">
        <v>0</v>
      </c>
      <c r="I478" s="19">
        <v>0</v>
      </c>
      <c r="J478" s="19">
        <v>0</v>
      </c>
      <c r="K478" s="19">
        <v>0.8</v>
      </c>
      <c r="L478" s="19">
        <v>0</v>
      </c>
      <c r="M478" s="19">
        <v>0</v>
      </c>
      <c r="N478" s="19">
        <v>0</v>
      </c>
      <c r="O478" s="74"/>
      <c r="P478" s="74"/>
    </row>
    <row r="479" spans="1:16" ht="19.5">
      <c r="A479" s="28" t="s">
        <v>8</v>
      </c>
      <c r="B479" s="93" t="s">
        <v>62</v>
      </c>
      <c r="C479" s="69" t="s">
        <v>63</v>
      </c>
      <c r="D479" s="70"/>
      <c r="E479" s="19"/>
      <c r="F479" s="19"/>
      <c r="G479" s="19">
        <v>0</v>
      </c>
      <c r="H479" s="19"/>
      <c r="I479" s="19"/>
      <c r="J479" s="19">
        <v>0</v>
      </c>
      <c r="K479" s="19">
        <v>0</v>
      </c>
      <c r="L479" s="19"/>
      <c r="M479" s="19"/>
      <c r="N479" s="19">
        <v>0</v>
      </c>
      <c r="O479" s="74"/>
      <c r="P479" s="74"/>
    </row>
    <row r="480" spans="1:16" ht="19.5">
      <c r="A480" s="28" t="s">
        <v>8</v>
      </c>
      <c r="B480" s="94"/>
      <c r="C480" s="69" t="s">
        <v>64</v>
      </c>
      <c r="D480" s="70"/>
      <c r="E480" s="19"/>
      <c r="F480" s="19"/>
      <c r="G480" s="19">
        <v>0</v>
      </c>
      <c r="H480" s="19"/>
      <c r="I480" s="19"/>
      <c r="J480" s="19">
        <v>0</v>
      </c>
      <c r="K480" s="19">
        <v>0</v>
      </c>
      <c r="L480" s="19"/>
      <c r="M480" s="19"/>
      <c r="N480" s="19">
        <v>0</v>
      </c>
      <c r="O480" s="74"/>
      <c r="P480" s="74"/>
    </row>
    <row r="481" spans="1:16" ht="19.5">
      <c r="A481" s="28" t="s">
        <v>8</v>
      </c>
      <c r="B481" s="94"/>
      <c r="C481" s="69" t="s">
        <v>65</v>
      </c>
      <c r="D481" s="70"/>
      <c r="E481" s="19"/>
      <c r="F481" s="19"/>
      <c r="G481" s="19">
        <v>0</v>
      </c>
      <c r="H481" s="19"/>
      <c r="I481" s="19"/>
      <c r="J481" s="19">
        <v>0</v>
      </c>
      <c r="K481" s="19">
        <v>0</v>
      </c>
      <c r="L481" s="19"/>
      <c r="M481" s="19"/>
      <c r="N481" s="19">
        <v>0</v>
      </c>
      <c r="O481" s="74"/>
      <c r="P481" s="74"/>
    </row>
    <row r="482" spans="1:16" ht="19.5">
      <c r="A482" s="28" t="s">
        <v>8</v>
      </c>
      <c r="B482" s="94"/>
      <c r="C482" s="69" t="s">
        <v>66</v>
      </c>
      <c r="D482" s="70"/>
      <c r="E482" s="19"/>
      <c r="F482" s="19"/>
      <c r="G482" s="19">
        <v>0</v>
      </c>
      <c r="H482" s="19"/>
      <c r="I482" s="19"/>
      <c r="J482" s="19">
        <v>0</v>
      </c>
      <c r="K482" s="19">
        <v>0</v>
      </c>
      <c r="L482" s="19"/>
      <c r="M482" s="19"/>
      <c r="N482" s="19">
        <v>0</v>
      </c>
      <c r="O482" s="74"/>
      <c r="P482" s="74"/>
    </row>
    <row r="483" spans="1:16" ht="19.5">
      <c r="A483" s="28" t="s">
        <v>8</v>
      </c>
      <c r="B483" s="94"/>
      <c r="C483" s="69" t="s">
        <v>67</v>
      </c>
      <c r="D483" s="70"/>
      <c r="E483" s="19"/>
      <c r="F483" s="19"/>
      <c r="G483" s="19">
        <v>0</v>
      </c>
      <c r="H483" s="19"/>
      <c r="I483" s="19"/>
      <c r="J483" s="19">
        <v>0</v>
      </c>
      <c r="K483" s="19">
        <v>0</v>
      </c>
      <c r="L483" s="19"/>
      <c r="M483" s="19"/>
      <c r="N483" s="19">
        <v>0</v>
      </c>
      <c r="O483" s="74"/>
      <c r="P483" s="74"/>
    </row>
    <row r="484" spans="1:16" ht="19.5">
      <c r="A484" s="28" t="s">
        <v>8</v>
      </c>
      <c r="B484" s="95"/>
      <c r="C484" s="69" t="s">
        <v>68</v>
      </c>
      <c r="D484" s="70"/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74"/>
      <c r="P484" s="74"/>
    </row>
    <row r="485" spans="1:16" ht="19.5">
      <c r="A485" s="28" t="s">
        <v>8</v>
      </c>
      <c r="B485" s="94" t="s">
        <v>69</v>
      </c>
      <c r="C485" s="93" t="s">
        <v>70</v>
      </c>
      <c r="D485" s="3" t="s">
        <v>71</v>
      </c>
      <c r="E485" s="19"/>
      <c r="F485" s="19"/>
      <c r="G485" s="19">
        <v>0</v>
      </c>
      <c r="H485" s="19">
        <v>0.2</v>
      </c>
      <c r="I485" s="19"/>
      <c r="J485" s="19">
        <v>0.2</v>
      </c>
      <c r="K485" s="19">
        <v>0.2</v>
      </c>
      <c r="L485" s="19">
        <v>30</v>
      </c>
      <c r="M485" s="19"/>
      <c r="N485" s="19">
        <v>30</v>
      </c>
      <c r="O485" s="74"/>
      <c r="P485" s="74"/>
    </row>
    <row r="486" spans="1:16" ht="19.5">
      <c r="A486" s="28" t="s">
        <v>8</v>
      </c>
      <c r="B486" s="94"/>
      <c r="C486" s="94"/>
      <c r="D486" s="3" t="s">
        <v>22</v>
      </c>
      <c r="E486" s="19"/>
      <c r="F486" s="19"/>
      <c r="G486" s="19">
        <v>0</v>
      </c>
      <c r="H486" s="19"/>
      <c r="I486" s="19"/>
      <c r="J486" s="19">
        <v>0</v>
      </c>
      <c r="K486" s="19">
        <v>0</v>
      </c>
      <c r="L486" s="19"/>
      <c r="M486" s="19"/>
      <c r="N486" s="19">
        <v>0</v>
      </c>
      <c r="O486" s="74"/>
      <c r="P486" s="74"/>
    </row>
    <row r="487" spans="1:16" ht="19.5">
      <c r="A487" s="28" t="s">
        <v>8</v>
      </c>
      <c r="B487" s="94"/>
      <c r="C487" s="94"/>
      <c r="D487" s="3" t="s">
        <v>23</v>
      </c>
      <c r="E487" s="19"/>
      <c r="F487" s="19"/>
      <c r="G487" s="19">
        <v>0</v>
      </c>
      <c r="H487" s="19"/>
      <c r="I487" s="19"/>
      <c r="J487" s="19">
        <v>0</v>
      </c>
      <c r="K487" s="19">
        <v>0</v>
      </c>
      <c r="L487" s="19"/>
      <c r="M487" s="19"/>
      <c r="N487" s="19">
        <v>0</v>
      </c>
      <c r="O487" s="74"/>
      <c r="P487" s="74"/>
    </row>
    <row r="488" spans="1:16" ht="19.5">
      <c r="A488" s="28" t="s">
        <v>8</v>
      </c>
      <c r="B488" s="94"/>
      <c r="C488" s="94"/>
      <c r="D488" s="3" t="s">
        <v>24</v>
      </c>
      <c r="E488" s="19"/>
      <c r="F488" s="19"/>
      <c r="G488" s="19">
        <v>0</v>
      </c>
      <c r="H488" s="19"/>
      <c r="I488" s="19"/>
      <c r="J488" s="19">
        <v>0</v>
      </c>
      <c r="K488" s="19">
        <v>0</v>
      </c>
      <c r="L488" s="19"/>
      <c r="M488" s="19"/>
      <c r="N488" s="19">
        <v>0</v>
      </c>
      <c r="O488" s="74"/>
      <c r="P488" s="74"/>
    </row>
    <row r="489" spans="1:16" ht="19.5">
      <c r="A489" s="28" t="s">
        <v>8</v>
      </c>
      <c r="B489" s="94"/>
      <c r="C489" s="94"/>
      <c r="D489" s="3" t="s">
        <v>25</v>
      </c>
      <c r="E489" s="19"/>
      <c r="F489" s="19"/>
      <c r="G489" s="19">
        <v>0</v>
      </c>
      <c r="H489" s="19"/>
      <c r="I489" s="19"/>
      <c r="J489" s="19">
        <v>0</v>
      </c>
      <c r="K489" s="19">
        <v>0</v>
      </c>
      <c r="L489" s="19"/>
      <c r="M489" s="19"/>
      <c r="N489" s="19">
        <v>0</v>
      </c>
      <c r="O489" s="74"/>
      <c r="P489" s="74"/>
    </row>
    <row r="490" spans="1:16" ht="19.5">
      <c r="A490" s="28" t="s">
        <v>8</v>
      </c>
      <c r="B490" s="94"/>
      <c r="C490" s="95"/>
      <c r="D490" s="15" t="s">
        <v>72</v>
      </c>
      <c r="E490" s="19">
        <v>0</v>
      </c>
      <c r="F490" s="19">
        <v>0</v>
      </c>
      <c r="G490" s="19">
        <v>0</v>
      </c>
      <c r="H490" s="19">
        <v>0.2</v>
      </c>
      <c r="I490" s="19">
        <v>0</v>
      </c>
      <c r="J490" s="19">
        <v>0.2</v>
      </c>
      <c r="K490" s="19">
        <v>0.2</v>
      </c>
      <c r="L490" s="19">
        <v>30</v>
      </c>
      <c r="M490" s="19">
        <v>0</v>
      </c>
      <c r="N490" s="19">
        <v>30</v>
      </c>
      <c r="O490" s="74"/>
      <c r="P490" s="74"/>
    </row>
    <row r="491" spans="1:16" ht="19.5">
      <c r="A491" s="28" t="s">
        <v>8</v>
      </c>
      <c r="B491" s="94"/>
      <c r="C491" s="93" t="s">
        <v>73</v>
      </c>
      <c r="D491" s="3" t="s">
        <v>21</v>
      </c>
      <c r="E491" s="19"/>
      <c r="F491" s="19"/>
      <c r="G491" s="19">
        <v>0</v>
      </c>
      <c r="H491" s="19">
        <v>0.1</v>
      </c>
      <c r="I491" s="19"/>
      <c r="J491" s="19">
        <v>0.1</v>
      </c>
      <c r="K491" s="19">
        <v>0.1</v>
      </c>
      <c r="L491" s="19">
        <v>2</v>
      </c>
      <c r="M491" s="19"/>
      <c r="N491" s="19">
        <v>2</v>
      </c>
      <c r="O491" s="74">
        <v>20000</v>
      </c>
      <c r="P491" s="74"/>
    </row>
    <row r="492" spans="1:16" ht="19.5">
      <c r="A492" s="28" t="s">
        <v>8</v>
      </c>
      <c r="B492" s="94"/>
      <c r="C492" s="94"/>
      <c r="D492" s="3" t="s">
        <v>74</v>
      </c>
      <c r="E492" s="19"/>
      <c r="F492" s="19"/>
      <c r="G492" s="19"/>
      <c r="H492" s="19">
        <v>1</v>
      </c>
      <c r="I492" s="19"/>
      <c r="J492" s="19">
        <v>1</v>
      </c>
      <c r="K492" s="19">
        <v>1</v>
      </c>
      <c r="L492" s="19">
        <v>200</v>
      </c>
      <c r="M492" s="19"/>
      <c r="N492" s="19">
        <v>200</v>
      </c>
      <c r="O492" s="74">
        <v>200000</v>
      </c>
      <c r="P492" s="74"/>
    </row>
    <row r="493" spans="1:16" ht="19.5">
      <c r="A493" s="28" t="s">
        <v>8</v>
      </c>
      <c r="B493" s="94"/>
      <c r="C493" s="94"/>
      <c r="D493" s="3" t="s">
        <v>75</v>
      </c>
      <c r="E493" s="19"/>
      <c r="F493" s="19"/>
      <c r="G493" s="19">
        <v>0</v>
      </c>
      <c r="H493" s="19"/>
      <c r="I493" s="19"/>
      <c r="J493" s="19">
        <v>0</v>
      </c>
      <c r="K493" s="19">
        <v>0</v>
      </c>
      <c r="L493" s="19"/>
      <c r="M493" s="19"/>
      <c r="N493" s="19">
        <v>0</v>
      </c>
      <c r="O493" s="74"/>
      <c r="P493" s="74"/>
    </row>
    <row r="494" spans="1:16" ht="19.5">
      <c r="A494" s="28" t="s">
        <v>8</v>
      </c>
      <c r="B494" s="94"/>
      <c r="C494" s="95"/>
      <c r="D494" s="15" t="s">
        <v>76</v>
      </c>
      <c r="E494" s="19">
        <v>0</v>
      </c>
      <c r="F494" s="19">
        <v>0</v>
      </c>
      <c r="G494" s="19">
        <v>0</v>
      </c>
      <c r="H494" s="19">
        <v>1.1000000000000001</v>
      </c>
      <c r="I494" s="19">
        <v>0</v>
      </c>
      <c r="J494" s="19">
        <v>1.1000000000000001</v>
      </c>
      <c r="K494" s="19">
        <v>1.1000000000000001</v>
      </c>
      <c r="L494" s="19">
        <v>210</v>
      </c>
      <c r="M494" s="19">
        <v>0</v>
      </c>
      <c r="N494" s="19">
        <v>210</v>
      </c>
      <c r="O494" s="74">
        <v>190909.09090909091</v>
      </c>
      <c r="P494" s="74"/>
    </row>
    <row r="495" spans="1:16" ht="19.5">
      <c r="A495" s="28" t="s">
        <v>8</v>
      </c>
      <c r="B495" s="95"/>
      <c r="C495" s="16" t="s">
        <v>77</v>
      </c>
      <c r="D495" s="16"/>
      <c r="E495" s="19">
        <v>0</v>
      </c>
      <c r="F495" s="19">
        <v>0</v>
      </c>
      <c r="G495" s="19">
        <v>0</v>
      </c>
      <c r="H495" s="19">
        <v>1.3</v>
      </c>
      <c r="I495" s="19">
        <v>0</v>
      </c>
      <c r="J495" s="19">
        <v>1.3</v>
      </c>
      <c r="K495" s="19">
        <v>1.3</v>
      </c>
      <c r="L495" s="19">
        <v>240</v>
      </c>
      <c r="M495" s="19">
        <v>0</v>
      </c>
      <c r="N495" s="19">
        <v>240</v>
      </c>
      <c r="O495" s="74">
        <v>184615.38461538462</v>
      </c>
      <c r="P495" s="74"/>
    </row>
    <row r="496" spans="1:16" ht="19.5">
      <c r="A496" s="28" t="s">
        <v>8</v>
      </c>
      <c r="B496" s="84" t="s">
        <v>78</v>
      </c>
      <c r="C496" s="3" t="s">
        <v>79</v>
      </c>
      <c r="D496" s="3"/>
      <c r="E496" s="19">
        <v>5</v>
      </c>
      <c r="F496" s="19"/>
      <c r="G496" s="19">
        <v>5</v>
      </c>
      <c r="H496" s="19">
        <v>30</v>
      </c>
      <c r="I496" s="19"/>
      <c r="J496" s="19">
        <v>30</v>
      </c>
      <c r="K496" s="19">
        <v>35</v>
      </c>
      <c r="L496" s="19">
        <v>0.375</v>
      </c>
      <c r="M496" s="19"/>
      <c r="N496" s="19">
        <v>0.375</v>
      </c>
      <c r="O496" s="5">
        <v>12.5</v>
      </c>
      <c r="P496" s="74"/>
    </row>
    <row r="497" spans="1:16" ht="19.5">
      <c r="A497" s="28" t="s">
        <v>8</v>
      </c>
      <c r="B497" s="85"/>
      <c r="C497" s="3" t="s">
        <v>80</v>
      </c>
      <c r="D497" s="3"/>
      <c r="E497" s="19">
        <v>12</v>
      </c>
      <c r="F497" s="19"/>
      <c r="G497" s="19">
        <v>12</v>
      </c>
      <c r="H497" s="19">
        <v>8</v>
      </c>
      <c r="I497" s="19"/>
      <c r="J497" s="19">
        <v>8</v>
      </c>
      <c r="K497" s="19">
        <v>20</v>
      </c>
      <c r="L497" s="19">
        <v>32</v>
      </c>
      <c r="M497" s="19"/>
      <c r="N497" s="19">
        <v>32</v>
      </c>
      <c r="O497" s="74">
        <v>4000</v>
      </c>
      <c r="P497" s="74"/>
    </row>
    <row r="498" spans="1:16" ht="19.5">
      <c r="A498" s="28" t="s">
        <v>8</v>
      </c>
      <c r="B498" s="85"/>
      <c r="C498" s="3" t="s">
        <v>81</v>
      </c>
      <c r="D498" s="3"/>
      <c r="E498" s="19">
        <v>7</v>
      </c>
      <c r="F498" s="19"/>
      <c r="G498" s="19">
        <v>7</v>
      </c>
      <c r="H498" s="19">
        <v>3</v>
      </c>
      <c r="I498" s="19"/>
      <c r="J498" s="19">
        <v>3</v>
      </c>
      <c r="K498" s="19">
        <v>10</v>
      </c>
      <c r="L498" s="19">
        <v>140</v>
      </c>
      <c r="M498" s="19"/>
      <c r="N498" s="19">
        <v>140</v>
      </c>
      <c r="O498" s="74">
        <v>46666.666666666664</v>
      </c>
      <c r="P498" s="74"/>
    </row>
    <row r="499" spans="1:16" ht="19.5">
      <c r="A499" s="28" t="s">
        <v>8</v>
      </c>
      <c r="B499" s="85"/>
      <c r="C499" s="3" t="s">
        <v>82</v>
      </c>
      <c r="D499" s="3"/>
      <c r="E499" s="19"/>
      <c r="F499" s="19"/>
      <c r="G499" s="19">
        <v>0</v>
      </c>
      <c r="H499" s="19">
        <v>49</v>
      </c>
      <c r="I499" s="19"/>
      <c r="J499" s="19">
        <v>49</v>
      </c>
      <c r="K499" s="19">
        <v>49</v>
      </c>
      <c r="L499" s="19">
        <v>560</v>
      </c>
      <c r="M499" s="19"/>
      <c r="N499" s="19">
        <v>560</v>
      </c>
      <c r="O499" s="74">
        <v>11428.571428571429</v>
      </c>
      <c r="P499" s="74"/>
    </row>
    <row r="500" spans="1:16" ht="19.5">
      <c r="A500" s="28" t="s">
        <v>8</v>
      </c>
      <c r="B500" s="85"/>
      <c r="C500" s="3" t="s">
        <v>83</v>
      </c>
      <c r="D500" s="3"/>
      <c r="E500" s="19"/>
      <c r="F500" s="19"/>
      <c r="G500" s="19">
        <v>0</v>
      </c>
      <c r="H500" s="19">
        <v>0.7</v>
      </c>
      <c r="I500" s="19"/>
      <c r="J500" s="19">
        <v>0.7</v>
      </c>
      <c r="K500" s="19">
        <v>0.7</v>
      </c>
      <c r="L500" s="19">
        <v>134</v>
      </c>
      <c r="M500" s="19"/>
      <c r="N500" s="19">
        <v>134</v>
      </c>
      <c r="O500" s="74">
        <v>191428.57142857145</v>
      </c>
      <c r="P500" s="74"/>
    </row>
    <row r="501" spans="1:16" ht="19.5">
      <c r="A501" s="28" t="s">
        <v>8</v>
      </c>
      <c r="B501" s="86"/>
      <c r="C501" s="69" t="s">
        <v>84</v>
      </c>
      <c r="D501" s="70"/>
      <c r="E501" s="19">
        <v>24</v>
      </c>
      <c r="F501" s="19">
        <v>0</v>
      </c>
      <c r="G501" s="19">
        <v>24</v>
      </c>
      <c r="H501" s="19">
        <v>90.7</v>
      </c>
      <c r="I501" s="19">
        <v>0</v>
      </c>
      <c r="J501" s="19">
        <v>90.7</v>
      </c>
      <c r="K501" s="19">
        <v>114.7</v>
      </c>
      <c r="L501" s="19">
        <v>866.375</v>
      </c>
      <c r="M501" s="19">
        <v>0</v>
      </c>
      <c r="N501" s="19">
        <v>866.375</v>
      </c>
      <c r="O501" s="74">
        <v>9552.0948180815867</v>
      </c>
      <c r="P501" s="74"/>
    </row>
    <row r="502" spans="1:16" ht="19.5">
      <c r="A502" s="28" t="s">
        <v>8</v>
      </c>
      <c r="B502" s="87" t="s">
        <v>85</v>
      </c>
      <c r="C502" s="88"/>
      <c r="D502" s="89"/>
      <c r="E502" s="19">
        <v>103.49999999999999</v>
      </c>
      <c r="F502" s="19">
        <v>19</v>
      </c>
      <c r="G502" s="19">
        <v>122.49999999999999</v>
      </c>
      <c r="H502" s="19">
        <v>1512.3</v>
      </c>
      <c r="I502" s="19">
        <v>110</v>
      </c>
      <c r="J502" s="19">
        <v>1622.3</v>
      </c>
      <c r="K502" s="19">
        <v>1744.8</v>
      </c>
      <c r="L502" s="19">
        <v>16239.424999999999</v>
      </c>
      <c r="M502" s="19">
        <v>17</v>
      </c>
      <c r="N502" s="19">
        <v>16256.424999999999</v>
      </c>
      <c r="O502" s="74"/>
      <c r="P502" s="74"/>
    </row>
    <row r="503" spans="1:16" ht="19.5">
      <c r="A503" s="28" t="s">
        <v>99</v>
      </c>
      <c r="B503" s="98" t="s">
        <v>26</v>
      </c>
      <c r="C503" s="99"/>
      <c r="D503" s="100"/>
      <c r="E503" s="96" t="s">
        <v>27</v>
      </c>
      <c r="F503" s="96"/>
      <c r="G503" s="96"/>
      <c r="H503" s="96" t="s">
        <v>28</v>
      </c>
      <c r="I503" s="96"/>
      <c r="J503" s="96"/>
      <c r="K503" s="96" t="s">
        <v>29</v>
      </c>
      <c r="L503" s="96" t="s">
        <v>30</v>
      </c>
      <c r="M503" s="96"/>
      <c r="N503" s="96"/>
      <c r="O503" s="96" t="s">
        <v>31</v>
      </c>
      <c r="P503" s="96"/>
    </row>
    <row r="504" spans="1:16" ht="19.5">
      <c r="A504" s="28" t="s">
        <v>99</v>
      </c>
      <c r="B504" s="101"/>
      <c r="C504" s="102"/>
      <c r="D504" s="103"/>
      <c r="E504" s="74" t="s">
        <v>32</v>
      </c>
      <c r="F504" s="74" t="s">
        <v>33</v>
      </c>
      <c r="G504" s="74" t="s">
        <v>0</v>
      </c>
      <c r="H504" s="74" t="s">
        <v>32</v>
      </c>
      <c r="I504" s="74" t="s">
        <v>33</v>
      </c>
      <c r="J504" s="74" t="s">
        <v>0</v>
      </c>
      <c r="K504" s="96"/>
      <c r="L504" s="74" t="s">
        <v>32</v>
      </c>
      <c r="M504" s="74" t="s">
        <v>33</v>
      </c>
      <c r="N504" s="74" t="s">
        <v>0</v>
      </c>
      <c r="O504" s="74" t="s">
        <v>32</v>
      </c>
      <c r="P504" s="74" t="s">
        <v>33</v>
      </c>
    </row>
    <row r="505" spans="1:16" ht="19.5">
      <c r="A505" s="28" t="s">
        <v>99</v>
      </c>
      <c r="B505" s="97" t="s">
        <v>34</v>
      </c>
      <c r="C505" s="72" t="s">
        <v>35</v>
      </c>
      <c r="D505" s="73"/>
      <c r="E505" s="8"/>
      <c r="F505" s="8"/>
      <c r="G505" s="8">
        <f>SUM(E505:F505)</f>
        <v>0</v>
      </c>
      <c r="H505" s="8"/>
      <c r="I505" s="8"/>
      <c r="J505" s="8">
        <f>SUM(H505:I505)</f>
        <v>0</v>
      </c>
      <c r="K505" s="8">
        <f>J505+G505</f>
        <v>0</v>
      </c>
      <c r="L505" s="8"/>
      <c r="M505" s="8"/>
      <c r="N505" s="8">
        <f>SUM(L505:M505)</f>
        <v>0</v>
      </c>
      <c r="O505" s="74"/>
      <c r="P505" s="74"/>
    </row>
    <row r="506" spans="1:16" ht="19.5">
      <c r="A506" s="28" t="s">
        <v>99</v>
      </c>
      <c r="B506" s="97"/>
      <c r="C506" s="72" t="s">
        <v>36</v>
      </c>
      <c r="D506" s="73"/>
      <c r="E506" s="7"/>
      <c r="F506" s="7"/>
      <c r="G506" s="8">
        <f t="shared" ref="G506:G514" si="57">SUM(E506:F506)</f>
        <v>0</v>
      </c>
      <c r="H506" s="7"/>
      <c r="I506" s="7"/>
      <c r="J506" s="8">
        <f t="shared" ref="J506:J514" si="58">SUM(H506:I506)</f>
        <v>0</v>
      </c>
      <c r="K506" s="8">
        <f t="shared" ref="K506:K514" si="59">J506+G506</f>
        <v>0</v>
      </c>
      <c r="L506" s="7"/>
      <c r="M506" s="7"/>
      <c r="N506" s="8">
        <f t="shared" ref="N506:N514" si="60">SUM(L506:M506)</f>
        <v>0</v>
      </c>
      <c r="O506" s="74"/>
      <c r="P506" s="74"/>
    </row>
    <row r="507" spans="1:16" ht="19.5">
      <c r="A507" s="28" t="s">
        <v>99</v>
      </c>
      <c r="B507" s="97"/>
      <c r="C507" s="72" t="s">
        <v>37</v>
      </c>
      <c r="D507" s="73"/>
      <c r="E507" s="7"/>
      <c r="F507" s="7"/>
      <c r="G507" s="8">
        <f t="shared" si="57"/>
        <v>0</v>
      </c>
      <c r="H507" s="7"/>
      <c r="I507" s="7"/>
      <c r="J507" s="8">
        <f t="shared" si="58"/>
        <v>0</v>
      </c>
      <c r="K507" s="8">
        <f t="shared" si="59"/>
        <v>0</v>
      </c>
      <c r="L507" s="7"/>
      <c r="M507" s="7"/>
      <c r="N507" s="8">
        <f t="shared" si="60"/>
        <v>0</v>
      </c>
      <c r="O507" s="74"/>
      <c r="P507" s="74"/>
    </row>
    <row r="508" spans="1:16" ht="19.5">
      <c r="A508" s="28" t="s">
        <v>99</v>
      </c>
      <c r="B508" s="97"/>
      <c r="C508" s="72" t="s">
        <v>38</v>
      </c>
      <c r="D508" s="73"/>
      <c r="E508" s="7">
        <f>SUM(E505:E507)</f>
        <v>0</v>
      </c>
      <c r="F508" s="7">
        <f t="shared" ref="F508:N508" si="61">SUM(F505:F507)</f>
        <v>0</v>
      </c>
      <c r="G508" s="8">
        <f t="shared" si="61"/>
        <v>0</v>
      </c>
      <c r="H508" s="7">
        <f t="shared" si="61"/>
        <v>0</v>
      </c>
      <c r="I508" s="7">
        <f t="shared" si="61"/>
        <v>0</v>
      </c>
      <c r="J508" s="8">
        <f t="shared" si="61"/>
        <v>0</v>
      </c>
      <c r="K508" s="8">
        <f t="shared" si="61"/>
        <v>0</v>
      </c>
      <c r="L508" s="7">
        <f t="shared" si="61"/>
        <v>0</v>
      </c>
      <c r="M508" s="7">
        <f t="shared" si="61"/>
        <v>0</v>
      </c>
      <c r="N508" s="8">
        <f t="shared" si="61"/>
        <v>0</v>
      </c>
      <c r="O508" s="74"/>
      <c r="P508" s="74"/>
    </row>
    <row r="509" spans="1:16" ht="19.5">
      <c r="A509" s="28" t="s">
        <v>99</v>
      </c>
      <c r="B509" s="84" t="s">
        <v>39</v>
      </c>
      <c r="C509" s="69" t="s">
        <v>40</v>
      </c>
      <c r="D509" s="70"/>
      <c r="E509" s="7"/>
      <c r="F509" s="7"/>
      <c r="G509" s="8">
        <f t="shared" si="57"/>
        <v>0</v>
      </c>
      <c r="H509" s="7"/>
      <c r="I509" s="7"/>
      <c r="J509" s="8">
        <f t="shared" si="58"/>
        <v>0</v>
      </c>
      <c r="K509" s="8">
        <f t="shared" si="59"/>
        <v>0</v>
      </c>
      <c r="L509" s="7"/>
      <c r="M509" s="7"/>
      <c r="N509" s="8">
        <f t="shared" si="60"/>
        <v>0</v>
      </c>
      <c r="O509" s="74"/>
      <c r="P509" s="74"/>
    </row>
    <row r="510" spans="1:16" ht="19.5">
      <c r="A510" s="28" t="s">
        <v>99</v>
      </c>
      <c r="B510" s="85" t="s">
        <v>39</v>
      </c>
      <c r="C510" s="72" t="s">
        <v>41</v>
      </c>
      <c r="D510" s="73"/>
      <c r="E510" s="7"/>
      <c r="F510" s="7"/>
      <c r="G510" s="8">
        <f t="shared" si="57"/>
        <v>0</v>
      </c>
      <c r="H510" s="7"/>
      <c r="I510" s="7"/>
      <c r="J510" s="8">
        <f t="shared" si="58"/>
        <v>0</v>
      </c>
      <c r="K510" s="8">
        <f t="shared" si="59"/>
        <v>0</v>
      </c>
      <c r="L510" s="7"/>
      <c r="M510" s="7"/>
      <c r="N510" s="8">
        <f t="shared" si="60"/>
        <v>0</v>
      </c>
      <c r="O510" s="74"/>
      <c r="P510" s="74"/>
    </row>
    <row r="511" spans="1:16" ht="19.5">
      <c r="A511" s="28" t="s">
        <v>99</v>
      </c>
      <c r="B511" s="85"/>
      <c r="C511" s="72" t="s">
        <v>42</v>
      </c>
      <c r="D511" s="73"/>
      <c r="E511" s="7"/>
      <c r="F511" s="7"/>
      <c r="G511" s="8">
        <f t="shared" si="57"/>
        <v>0</v>
      </c>
      <c r="H511" s="7"/>
      <c r="I511" s="7"/>
      <c r="J511" s="8">
        <f t="shared" si="58"/>
        <v>0</v>
      </c>
      <c r="K511" s="8">
        <f t="shared" si="59"/>
        <v>0</v>
      </c>
      <c r="L511" s="7"/>
      <c r="M511" s="7"/>
      <c r="N511" s="8">
        <f t="shared" si="60"/>
        <v>0</v>
      </c>
      <c r="O511" s="74"/>
      <c r="P511" s="74"/>
    </row>
    <row r="512" spans="1:16" ht="19.5">
      <c r="A512" s="28" t="s">
        <v>99</v>
      </c>
      <c r="B512" s="85"/>
      <c r="C512" s="72" t="s">
        <v>43</v>
      </c>
      <c r="D512" s="73"/>
      <c r="E512" s="7"/>
      <c r="F512" s="7"/>
      <c r="G512" s="8">
        <f t="shared" si="57"/>
        <v>0</v>
      </c>
      <c r="H512" s="7"/>
      <c r="I512" s="7"/>
      <c r="J512" s="8">
        <f t="shared" si="58"/>
        <v>0</v>
      </c>
      <c r="K512" s="8">
        <f t="shared" si="59"/>
        <v>0</v>
      </c>
      <c r="L512" s="7"/>
      <c r="M512" s="7"/>
      <c r="N512" s="8">
        <f t="shared" si="60"/>
        <v>0</v>
      </c>
      <c r="O512" s="74"/>
      <c r="P512" s="74"/>
    </row>
    <row r="513" spans="1:16" ht="19.5">
      <c r="A513" s="28" t="s">
        <v>99</v>
      </c>
      <c r="B513" s="85"/>
      <c r="C513" s="72" t="s">
        <v>44</v>
      </c>
      <c r="D513" s="73"/>
      <c r="E513" s="7"/>
      <c r="F513" s="7"/>
      <c r="G513" s="8">
        <f t="shared" si="57"/>
        <v>0</v>
      </c>
      <c r="H513" s="7"/>
      <c r="I513" s="7"/>
      <c r="J513" s="8">
        <f t="shared" si="58"/>
        <v>0</v>
      </c>
      <c r="K513" s="8">
        <f t="shared" si="59"/>
        <v>0</v>
      </c>
      <c r="L513" s="7"/>
      <c r="M513" s="7"/>
      <c r="N513" s="8">
        <f t="shared" si="60"/>
        <v>0</v>
      </c>
      <c r="O513" s="74"/>
      <c r="P513" s="74"/>
    </row>
    <row r="514" spans="1:16" ht="19.5">
      <c r="A514" s="28" t="s">
        <v>99</v>
      </c>
      <c r="B514" s="85"/>
      <c r="C514" s="72" t="s">
        <v>45</v>
      </c>
      <c r="D514" s="73"/>
      <c r="E514" s="19"/>
      <c r="F514" s="19"/>
      <c r="G514" s="19">
        <f t="shared" si="57"/>
        <v>0</v>
      </c>
      <c r="H514" s="19"/>
      <c r="I514" s="19"/>
      <c r="J514" s="19">
        <f t="shared" si="58"/>
        <v>0</v>
      </c>
      <c r="K514" s="19">
        <f t="shared" si="59"/>
        <v>0</v>
      </c>
      <c r="L514" s="19"/>
      <c r="M514" s="19"/>
      <c r="N514" s="19">
        <f t="shared" si="60"/>
        <v>0</v>
      </c>
      <c r="O514" s="74"/>
      <c r="P514" s="74"/>
    </row>
    <row r="515" spans="1:16" ht="19.5">
      <c r="A515" s="28" t="s">
        <v>99</v>
      </c>
      <c r="B515" s="85"/>
      <c r="C515" s="72" t="s">
        <v>46</v>
      </c>
      <c r="D515" s="73"/>
      <c r="E515" s="19"/>
      <c r="F515" s="19"/>
      <c r="G515" s="19">
        <v>0</v>
      </c>
      <c r="H515" s="19">
        <v>7</v>
      </c>
      <c r="I515" s="19"/>
      <c r="J515" s="19">
        <v>7</v>
      </c>
      <c r="K515" s="19">
        <v>7</v>
      </c>
      <c r="L515" s="19">
        <v>6</v>
      </c>
      <c r="M515" s="19"/>
      <c r="N515" s="19">
        <v>6</v>
      </c>
      <c r="O515" s="74">
        <v>857.14285714285711</v>
      </c>
      <c r="P515" s="74"/>
    </row>
    <row r="516" spans="1:16" ht="19.5">
      <c r="A516" s="28" t="s">
        <v>99</v>
      </c>
      <c r="B516" s="85"/>
      <c r="C516" s="72" t="s">
        <v>47</v>
      </c>
      <c r="D516" s="73"/>
      <c r="E516" s="19"/>
      <c r="F516" s="19"/>
      <c r="G516" s="19">
        <v>0</v>
      </c>
      <c r="H516" s="19"/>
      <c r="I516" s="19"/>
      <c r="J516" s="19">
        <v>0</v>
      </c>
      <c r="K516" s="19">
        <v>0</v>
      </c>
      <c r="L516" s="19"/>
      <c r="M516" s="19"/>
      <c r="N516" s="19">
        <v>0</v>
      </c>
      <c r="O516" s="74"/>
      <c r="P516" s="74"/>
    </row>
    <row r="517" spans="1:16" ht="19.5">
      <c r="A517" s="28" t="s">
        <v>99</v>
      </c>
      <c r="B517" s="86"/>
      <c r="C517" s="69" t="s">
        <v>48</v>
      </c>
      <c r="D517" s="69"/>
      <c r="E517" s="19">
        <v>0</v>
      </c>
      <c r="F517" s="19">
        <v>0</v>
      </c>
      <c r="G517" s="19">
        <v>0</v>
      </c>
      <c r="H517" s="19">
        <v>7</v>
      </c>
      <c r="I517" s="19">
        <v>0</v>
      </c>
      <c r="J517" s="19">
        <v>7</v>
      </c>
      <c r="K517" s="19">
        <v>7</v>
      </c>
      <c r="L517" s="19">
        <v>6</v>
      </c>
      <c r="M517" s="19">
        <v>0</v>
      </c>
      <c r="N517" s="19">
        <v>6</v>
      </c>
      <c r="O517" s="74">
        <v>857.14285714285711</v>
      </c>
      <c r="P517" s="74"/>
    </row>
    <row r="518" spans="1:16" ht="19.5">
      <c r="A518" s="28" t="s">
        <v>99</v>
      </c>
      <c r="B518" s="90" t="s">
        <v>49</v>
      </c>
      <c r="C518" s="69" t="s">
        <v>50</v>
      </c>
      <c r="D518" s="70"/>
      <c r="E518" s="19"/>
      <c r="F518" s="19"/>
      <c r="G518" s="19">
        <v>0</v>
      </c>
      <c r="H518" s="19">
        <v>2</v>
      </c>
      <c r="I518" s="19"/>
      <c r="J518" s="19">
        <v>2</v>
      </c>
      <c r="K518" s="19">
        <v>2</v>
      </c>
      <c r="L518" s="19">
        <v>10</v>
      </c>
      <c r="M518" s="19"/>
      <c r="N518" s="19">
        <v>10</v>
      </c>
      <c r="O518" s="74">
        <v>5000</v>
      </c>
      <c r="P518" s="74"/>
    </row>
    <row r="519" spans="1:16" ht="19.5">
      <c r="A519" s="28" t="s">
        <v>99</v>
      </c>
      <c r="B519" s="91" t="s">
        <v>49</v>
      </c>
      <c r="C519" s="69" t="s">
        <v>51</v>
      </c>
      <c r="D519" s="70"/>
      <c r="E519" s="19"/>
      <c r="F519" s="19"/>
      <c r="G519" s="19">
        <v>0</v>
      </c>
      <c r="H519" s="19"/>
      <c r="I519" s="19"/>
      <c r="J519" s="19">
        <v>0</v>
      </c>
      <c r="K519" s="19">
        <v>0</v>
      </c>
      <c r="L519" s="19"/>
      <c r="M519" s="19"/>
      <c r="N519" s="19">
        <v>0</v>
      </c>
      <c r="O519" s="74"/>
      <c r="P519" s="74"/>
    </row>
    <row r="520" spans="1:16" ht="19.5">
      <c r="A520" s="28" t="s">
        <v>99</v>
      </c>
      <c r="B520" s="92"/>
      <c r="C520" s="14" t="s">
        <v>52</v>
      </c>
      <c r="D520" s="70"/>
      <c r="E520" s="19">
        <v>0</v>
      </c>
      <c r="F520" s="19">
        <v>0</v>
      </c>
      <c r="G520" s="19">
        <v>0</v>
      </c>
      <c r="H520" s="19">
        <v>2</v>
      </c>
      <c r="I520" s="19">
        <v>0</v>
      </c>
      <c r="J520" s="19">
        <v>2</v>
      </c>
      <c r="K520" s="19">
        <v>2</v>
      </c>
      <c r="L520" s="19">
        <v>10</v>
      </c>
      <c r="M520" s="19">
        <v>0</v>
      </c>
      <c r="N520" s="19">
        <v>10</v>
      </c>
      <c r="O520" s="74">
        <v>5000</v>
      </c>
      <c r="P520" s="74"/>
    </row>
    <row r="521" spans="1:16" ht="19.5">
      <c r="A521" s="28" t="s">
        <v>99</v>
      </c>
      <c r="B521" s="84" t="s">
        <v>53</v>
      </c>
      <c r="C521" s="69" t="s">
        <v>54</v>
      </c>
      <c r="D521" s="70"/>
      <c r="E521" s="19">
        <v>35</v>
      </c>
      <c r="F521" s="19"/>
      <c r="G521" s="19">
        <v>35</v>
      </c>
      <c r="H521" s="19">
        <v>226</v>
      </c>
      <c r="I521" s="19"/>
      <c r="J521" s="19">
        <v>226</v>
      </c>
      <c r="K521" s="19">
        <v>261</v>
      </c>
      <c r="L521" s="19">
        <v>250</v>
      </c>
      <c r="M521" s="19"/>
      <c r="N521" s="19">
        <v>250</v>
      </c>
      <c r="O521" s="74">
        <v>1106.1946902654868</v>
      </c>
      <c r="P521" s="74"/>
    </row>
    <row r="522" spans="1:16" ht="19.5">
      <c r="A522" s="28" t="s">
        <v>99</v>
      </c>
      <c r="B522" s="85"/>
      <c r="C522" s="69" t="s">
        <v>55</v>
      </c>
      <c r="D522" s="70"/>
      <c r="E522" s="19"/>
      <c r="F522" s="19"/>
      <c r="G522" s="19">
        <v>0</v>
      </c>
      <c r="H522" s="19"/>
      <c r="I522" s="19"/>
      <c r="J522" s="19">
        <v>0</v>
      </c>
      <c r="K522" s="19">
        <v>0</v>
      </c>
      <c r="L522" s="19"/>
      <c r="M522" s="19"/>
      <c r="N522" s="19">
        <v>0</v>
      </c>
      <c r="O522" s="74"/>
      <c r="P522" s="74"/>
    </row>
    <row r="523" spans="1:16" ht="19.5">
      <c r="A523" s="28" t="s">
        <v>99</v>
      </c>
      <c r="B523" s="85"/>
      <c r="C523" s="69" t="s">
        <v>56</v>
      </c>
      <c r="D523" s="70"/>
      <c r="E523" s="19"/>
      <c r="F523" s="19"/>
      <c r="G523" s="19">
        <v>0</v>
      </c>
      <c r="H523" s="19">
        <v>1</v>
      </c>
      <c r="I523" s="19"/>
      <c r="J523" s="19">
        <v>1</v>
      </c>
      <c r="K523" s="19">
        <v>1</v>
      </c>
      <c r="L523" s="19"/>
      <c r="M523" s="19"/>
      <c r="N523" s="19">
        <v>0</v>
      </c>
      <c r="O523" s="74">
        <v>0</v>
      </c>
      <c r="P523" s="74"/>
    </row>
    <row r="524" spans="1:16" ht="19.5">
      <c r="A524" s="28" t="s">
        <v>99</v>
      </c>
      <c r="B524" s="85"/>
      <c r="C524" s="69" t="s">
        <v>57</v>
      </c>
      <c r="D524" s="70"/>
      <c r="E524" s="19"/>
      <c r="F524" s="19"/>
      <c r="G524" s="19">
        <v>0</v>
      </c>
      <c r="H524" s="19"/>
      <c r="I524" s="19"/>
      <c r="J524" s="19">
        <v>0</v>
      </c>
      <c r="K524" s="19">
        <v>0</v>
      </c>
      <c r="L524" s="19"/>
      <c r="M524" s="19"/>
      <c r="N524" s="19">
        <v>0</v>
      </c>
      <c r="O524" s="74"/>
      <c r="P524" s="74"/>
    </row>
    <row r="525" spans="1:16" ht="19.5">
      <c r="A525" s="28" t="s">
        <v>99</v>
      </c>
      <c r="B525" s="86"/>
      <c r="C525" s="69" t="s">
        <v>58</v>
      </c>
      <c r="D525" s="70"/>
      <c r="E525" s="19">
        <v>35</v>
      </c>
      <c r="F525" s="19">
        <v>0</v>
      </c>
      <c r="G525" s="19">
        <v>35</v>
      </c>
      <c r="H525" s="19">
        <v>227</v>
      </c>
      <c r="I525" s="19">
        <v>0</v>
      </c>
      <c r="J525" s="19">
        <v>227</v>
      </c>
      <c r="K525" s="19">
        <v>262</v>
      </c>
      <c r="L525" s="19">
        <v>250</v>
      </c>
      <c r="M525" s="19">
        <v>0</v>
      </c>
      <c r="N525" s="19">
        <v>250</v>
      </c>
      <c r="O525" s="74">
        <v>1101.3215859030836</v>
      </c>
      <c r="P525" s="74"/>
    </row>
    <row r="526" spans="1:16" ht="19.5">
      <c r="A526" s="28" t="s">
        <v>99</v>
      </c>
      <c r="B526" s="90" t="s">
        <v>89</v>
      </c>
      <c r="C526" s="69" t="s">
        <v>59</v>
      </c>
      <c r="D526" s="70"/>
      <c r="E526" s="19"/>
      <c r="F526" s="19"/>
      <c r="G526" s="19">
        <v>0</v>
      </c>
      <c r="H526" s="19"/>
      <c r="I526" s="19"/>
      <c r="J526" s="19">
        <v>0</v>
      </c>
      <c r="K526" s="19">
        <v>0</v>
      </c>
      <c r="L526" s="19"/>
      <c r="M526" s="19"/>
      <c r="N526" s="19">
        <v>0</v>
      </c>
      <c r="O526" s="74"/>
      <c r="P526" s="74"/>
    </row>
    <row r="527" spans="1:16" ht="19.5">
      <c r="A527" s="28" t="s">
        <v>99</v>
      </c>
      <c r="B527" s="91"/>
      <c r="C527" s="69" t="s">
        <v>60</v>
      </c>
      <c r="D527" s="70"/>
      <c r="E527" s="19"/>
      <c r="F527" s="19"/>
      <c r="G527" s="19">
        <v>0</v>
      </c>
      <c r="H527" s="19"/>
      <c r="I527" s="19"/>
      <c r="J527" s="19">
        <v>0</v>
      </c>
      <c r="K527" s="19">
        <v>0</v>
      </c>
      <c r="L527" s="19"/>
      <c r="M527" s="19"/>
      <c r="N527" s="19">
        <v>0</v>
      </c>
      <c r="O527" s="74"/>
      <c r="P527" s="74"/>
    </row>
    <row r="528" spans="1:16" ht="19.5">
      <c r="A528" s="28" t="s">
        <v>99</v>
      </c>
      <c r="B528" s="92"/>
      <c r="C528" s="69" t="s">
        <v>61</v>
      </c>
      <c r="D528" s="70"/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74"/>
      <c r="P528" s="74"/>
    </row>
    <row r="529" spans="1:16" ht="19.5">
      <c r="A529" s="28" t="s">
        <v>99</v>
      </c>
      <c r="B529" s="93" t="s">
        <v>62</v>
      </c>
      <c r="C529" s="69" t="s">
        <v>63</v>
      </c>
      <c r="D529" s="70"/>
      <c r="E529" s="19">
        <v>83</v>
      </c>
      <c r="F529" s="19"/>
      <c r="G529" s="19">
        <v>83</v>
      </c>
      <c r="H529" s="19">
        <v>268</v>
      </c>
      <c r="I529" s="19"/>
      <c r="J529" s="19">
        <v>268</v>
      </c>
      <c r="K529" s="19">
        <v>351</v>
      </c>
      <c r="L529" s="19">
        <v>500</v>
      </c>
      <c r="M529" s="19"/>
      <c r="N529" s="19">
        <v>500</v>
      </c>
      <c r="O529" s="74">
        <v>1865.6716417910447</v>
      </c>
      <c r="P529" s="74"/>
    </row>
    <row r="530" spans="1:16" ht="19.5">
      <c r="A530" s="28" t="s">
        <v>99</v>
      </c>
      <c r="B530" s="94"/>
      <c r="C530" s="69" t="s">
        <v>64</v>
      </c>
      <c r="D530" s="70"/>
      <c r="E530" s="19">
        <v>6</v>
      </c>
      <c r="F530" s="19"/>
      <c r="G530" s="19">
        <v>6</v>
      </c>
      <c r="H530" s="19">
        <v>141</v>
      </c>
      <c r="I530" s="19"/>
      <c r="J530" s="19">
        <v>141</v>
      </c>
      <c r="K530" s="19">
        <v>147</v>
      </c>
      <c r="L530" s="19">
        <v>600</v>
      </c>
      <c r="M530" s="19"/>
      <c r="N530" s="19">
        <v>600</v>
      </c>
      <c r="O530" s="74">
        <v>4255.3191489361698</v>
      </c>
      <c r="P530" s="74"/>
    </row>
    <row r="531" spans="1:16" ht="19.5">
      <c r="A531" s="28" t="s">
        <v>99</v>
      </c>
      <c r="B531" s="94"/>
      <c r="C531" s="69" t="s">
        <v>65</v>
      </c>
      <c r="D531" s="70"/>
      <c r="E531" s="19"/>
      <c r="F531" s="19"/>
      <c r="G531" s="19">
        <v>0</v>
      </c>
      <c r="H531" s="19">
        <v>1</v>
      </c>
      <c r="I531" s="19"/>
      <c r="J531" s="19">
        <v>1</v>
      </c>
      <c r="K531" s="19">
        <v>1</v>
      </c>
      <c r="L531" s="19">
        <v>5</v>
      </c>
      <c r="M531" s="19"/>
      <c r="N531" s="19">
        <v>5</v>
      </c>
      <c r="O531" s="74">
        <v>5000</v>
      </c>
      <c r="P531" s="74"/>
    </row>
    <row r="532" spans="1:16" ht="19.5">
      <c r="A532" s="28" t="s">
        <v>99</v>
      </c>
      <c r="B532" s="94"/>
      <c r="C532" s="69" t="s">
        <v>66</v>
      </c>
      <c r="D532" s="70"/>
      <c r="E532" s="19"/>
      <c r="F532" s="19"/>
      <c r="G532" s="19">
        <v>0</v>
      </c>
      <c r="H532" s="19"/>
      <c r="I532" s="19"/>
      <c r="J532" s="19">
        <v>0</v>
      </c>
      <c r="K532" s="19">
        <v>0</v>
      </c>
      <c r="L532" s="19"/>
      <c r="M532" s="19"/>
      <c r="N532" s="19">
        <v>0</v>
      </c>
      <c r="O532" s="74"/>
      <c r="P532" s="74"/>
    </row>
    <row r="533" spans="1:16" ht="19.5">
      <c r="A533" s="28" t="s">
        <v>99</v>
      </c>
      <c r="B533" s="94"/>
      <c r="C533" s="69" t="s">
        <v>67</v>
      </c>
      <c r="D533" s="70"/>
      <c r="E533" s="19">
        <v>28</v>
      </c>
      <c r="F533" s="19"/>
      <c r="G533" s="19">
        <v>28</v>
      </c>
      <c r="H533" s="19">
        <v>106</v>
      </c>
      <c r="I533" s="19"/>
      <c r="J533" s="19">
        <v>106</v>
      </c>
      <c r="K533" s="19">
        <v>134</v>
      </c>
      <c r="L533" s="19">
        <v>350</v>
      </c>
      <c r="M533" s="19"/>
      <c r="N533" s="19">
        <v>350</v>
      </c>
      <c r="O533" s="74">
        <v>3301.8867924528299</v>
      </c>
      <c r="P533" s="74"/>
    </row>
    <row r="534" spans="1:16" ht="19.5">
      <c r="A534" s="28" t="s">
        <v>99</v>
      </c>
      <c r="B534" s="95"/>
      <c r="C534" s="69" t="s">
        <v>68</v>
      </c>
      <c r="D534" s="70"/>
      <c r="E534" s="19">
        <v>117</v>
      </c>
      <c r="F534" s="19">
        <v>0</v>
      </c>
      <c r="G534" s="19">
        <v>117</v>
      </c>
      <c r="H534" s="19">
        <v>516</v>
      </c>
      <c r="I534" s="19">
        <v>0</v>
      </c>
      <c r="J534" s="19">
        <v>516</v>
      </c>
      <c r="K534" s="19">
        <v>633</v>
      </c>
      <c r="L534" s="19">
        <v>1455</v>
      </c>
      <c r="M534" s="19">
        <v>0</v>
      </c>
      <c r="N534" s="19">
        <v>1455</v>
      </c>
      <c r="O534" s="74">
        <v>2819.7674418604652</v>
      </c>
      <c r="P534" s="74"/>
    </row>
    <row r="535" spans="1:16" ht="19.5">
      <c r="A535" s="28" t="s">
        <v>99</v>
      </c>
      <c r="B535" s="94" t="s">
        <v>69</v>
      </c>
      <c r="C535" s="93" t="s">
        <v>70</v>
      </c>
      <c r="D535" s="3" t="s">
        <v>71</v>
      </c>
      <c r="E535" s="19"/>
      <c r="F535" s="19"/>
      <c r="G535" s="19">
        <v>0</v>
      </c>
      <c r="H535" s="19"/>
      <c r="I535" s="19"/>
      <c r="J535" s="19">
        <v>0</v>
      </c>
      <c r="K535" s="19">
        <v>0</v>
      </c>
      <c r="L535" s="19"/>
      <c r="M535" s="19"/>
      <c r="N535" s="19">
        <v>0</v>
      </c>
      <c r="O535" s="74"/>
      <c r="P535" s="74"/>
    </row>
    <row r="536" spans="1:16" ht="19.5">
      <c r="A536" s="28" t="s">
        <v>99</v>
      </c>
      <c r="B536" s="94"/>
      <c r="C536" s="94"/>
      <c r="D536" s="3" t="s">
        <v>22</v>
      </c>
      <c r="E536" s="19"/>
      <c r="F536" s="19"/>
      <c r="G536" s="19">
        <v>0</v>
      </c>
      <c r="H536" s="19"/>
      <c r="I536" s="19"/>
      <c r="J536" s="19">
        <v>0</v>
      </c>
      <c r="K536" s="19">
        <v>0</v>
      </c>
      <c r="L536" s="19"/>
      <c r="M536" s="19"/>
      <c r="N536" s="19">
        <v>0</v>
      </c>
      <c r="O536" s="74"/>
      <c r="P536" s="74"/>
    </row>
    <row r="537" spans="1:16" ht="19.5">
      <c r="A537" s="28" t="s">
        <v>99</v>
      </c>
      <c r="B537" s="94"/>
      <c r="C537" s="94"/>
      <c r="D537" s="3" t="s">
        <v>23</v>
      </c>
      <c r="E537" s="19"/>
      <c r="F537" s="19"/>
      <c r="G537" s="19">
        <v>0</v>
      </c>
      <c r="H537" s="19"/>
      <c r="I537" s="19"/>
      <c r="J537" s="19">
        <v>0</v>
      </c>
      <c r="K537" s="19">
        <v>0</v>
      </c>
      <c r="L537" s="19"/>
      <c r="M537" s="19"/>
      <c r="N537" s="19">
        <v>0</v>
      </c>
      <c r="O537" s="74"/>
      <c r="P537" s="74"/>
    </row>
    <row r="538" spans="1:16" ht="19.5">
      <c r="A538" s="28" t="s">
        <v>99</v>
      </c>
      <c r="B538" s="94"/>
      <c r="C538" s="94"/>
      <c r="D538" s="3" t="s">
        <v>24</v>
      </c>
      <c r="E538" s="19"/>
      <c r="F538" s="19"/>
      <c r="G538" s="19">
        <v>0</v>
      </c>
      <c r="H538" s="19"/>
      <c r="I538" s="19"/>
      <c r="J538" s="19">
        <v>0</v>
      </c>
      <c r="K538" s="19">
        <v>0</v>
      </c>
      <c r="L538" s="19"/>
      <c r="M538" s="19"/>
      <c r="N538" s="19">
        <v>0</v>
      </c>
      <c r="O538" s="74"/>
      <c r="P538" s="74"/>
    </row>
    <row r="539" spans="1:16" ht="19.5">
      <c r="A539" s="28" t="s">
        <v>99</v>
      </c>
      <c r="B539" s="94"/>
      <c r="C539" s="94"/>
      <c r="D539" s="3" t="s">
        <v>25</v>
      </c>
      <c r="E539" s="19"/>
      <c r="F539" s="19"/>
      <c r="G539" s="19">
        <v>0</v>
      </c>
      <c r="H539" s="19"/>
      <c r="I539" s="19"/>
      <c r="J539" s="19">
        <v>0</v>
      </c>
      <c r="K539" s="19">
        <v>0</v>
      </c>
      <c r="L539" s="19"/>
      <c r="M539" s="19"/>
      <c r="N539" s="19">
        <v>0</v>
      </c>
      <c r="O539" s="74"/>
      <c r="P539" s="74"/>
    </row>
    <row r="540" spans="1:16" ht="19.5">
      <c r="A540" s="28" t="s">
        <v>99</v>
      </c>
      <c r="B540" s="94"/>
      <c r="C540" s="95"/>
      <c r="D540" s="15" t="s">
        <v>72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74"/>
      <c r="P540" s="74"/>
    </row>
    <row r="541" spans="1:16" ht="19.5">
      <c r="A541" s="28" t="s">
        <v>99</v>
      </c>
      <c r="B541" s="94"/>
      <c r="C541" s="93" t="s">
        <v>73</v>
      </c>
      <c r="D541" s="3" t="s">
        <v>21</v>
      </c>
      <c r="E541" s="19"/>
      <c r="F541" s="19"/>
      <c r="G541" s="19">
        <v>0</v>
      </c>
      <c r="H541" s="19"/>
      <c r="I541" s="19"/>
      <c r="J541" s="19">
        <v>0</v>
      </c>
      <c r="K541" s="19">
        <v>0</v>
      </c>
      <c r="L541" s="19"/>
      <c r="M541" s="19"/>
      <c r="N541" s="19">
        <v>0</v>
      </c>
      <c r="O541" s="74"/>
      <c r="P541" s="74"/>
    </row>
    <row r="542" spans="1:16" ht="19.5">
      <c r="A542" s="28" t="s">
        <v>99</v>
      </c>
      <c r="B542" s="94"/>
      <c r="C542" s="94"/>
      <c r="D542" s="3" t="s">
        <v>74</v>
      </c>
      <c r="E542" s="19"/>
      <c r="F542" s="19"/>
      <c r="G542" s="19">
        <v>0</v>
      </c>
      <c r="H542" s="19"/>
      <c r="I542" s="19"/>
      <c r="J542" s="19">
        <v>0</v>
      </c>
      <c r="K542" s="19">
        <v>0</v>
      </c>
      <c r="L542" s="19"/>
      <c r="M542" s="19"/>
      <c r="N542" s="19">
        <v>0</v>
      </c>
      <c r="O542" s="74"/>
      <c r="P542" s="74"/>
    </row>
    <row r="543" spans="1:16" ht="19.5">
      <c r="A543" s="28" t="s">
        <v>99</v>
      </c>
      <c r="B543" s="94"/>
      <c r="C543" s="94"/>
      <c r="D543" s="3" t="s">
        <v>75</v>
      </c>
      <c r="E543" s="19"/>
      <c r="F543" s="19"/>
      <c r="G543" s="19">
        <v>0</v>
      </c>
      <c r="H543" s="19"/>
      <c r="I543" s="19"/>
      <c r="J543" s="19">
        <v>0</v>
      </c>
      <c r="K543" s="19">
        <v>0</v>
      </c>
      <c r="L543" s="19"/>
      <c r="M543" s="19"/>
      <c r="N543" s="19">
        <v>0</v>
      </c>
      <c r="O543" s="74"/>
      <c r="P543" s="74"/>
    </row>
    <row r="544" spans="1:16" ht="19.5">
      <c r="A544" s="28" t="s">
        <v>99</v>
      </c>
      <c r="B544" s="94"/>
      <c r="C544" s="95"/>
      <c r="D544" s="15" t="s">
        <v>76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74"/>
      <c r="P544" s="74"/>
    </row>
    <row r="545" spans="1:16" ht="19.5">
      <c r="A545" s="28" t="s">
        <v>99</v>
      </c>
      <c r="B545" s="95"/>
      <c r="C545" s="16" t="s">
        <v>77</v>
      </c>
      <c r="D545" s="16"/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74"/>
      <c r="P545" s="74"/>
    </row>
    <row r="546" spans="1:16" ht="19.5">
      <c r="A546" s="28" t="s">
        <v>99</v>
      </c>
      <c r="B546" s="84" t="s">
        <v>78</v>
      </c>
      <c r="C546" s="3" t="s">
        <v>79</v>
      </c>
      <c r="D546" s="3"/>
      <c r="E546" s="19">
        <v>10</v>
      </c>
      <c r="F546" s="19"/>
      <c r="G546" s="19">
        <v>10</v>
      </c>
      <c r="H546" s="19">
        <v>24</v>
      </c>
      <c r="I546" s="19"/>
      <c r="J546" s="19">
        <v>24</v>
      </c>
      <c r="K546" s="19">
        <v>34</v>
      </c>
      <c r="L546" s="19">
        <v>0.1</v>
      </c>
      <c r="M546" s="19"/>
      <c r="N546" s="19">
        <v>0.1</v>
      </c>
      <c r="O546" s="5">
        <v>4.166666666666667</v>
      </c>
      <c r="P546" s="74"/>
    </row>
    <row r="547" spans="1:16" ht="19.5">
      <c r="A547" s="28" t="s">
        <v>99</v>
      </c>
      <c r="B547" s="85"/>
      <c r="C547" s="3" t="s">
        <v>80</v>
      </c>
      <c r="D547" s="3"/>
      <c r="E547" s="19"/>
      <c r="F547" s="19"/>
      <c r="G547" s="19">
        <v>0</v>
      </c>
      <c r="H547" s="19"/>
      <c r="I547" s="19"/>
      <c r="J547" s="19">
        <v>0</v>
      </c>
      <c r="K547" s="19">
        <v>0</v>
      </c>
      <c r="L547" s="19"/>
      <c r="M547" s="19"/>
      <c r="N547" s="19">
        <v>0</v>
      </c>
      <c r="O547" s="74"/>
      <c r="P547" s="74"/>
    </row>
    <row r="548" spans="1:16" ht="19.5">
      <c r="A548" s="28" t="s">
        <v>99</v>
      </c>
      <c r="B548" s="85"/>
      <c r="C548" s="3" t="s">
        <v>81</v>
      </c>
      <c r="D548" s="3"/>
      <c r="E548" s="19"/>
      <c r="F548" s="19"/>
      <c r="G548" s="19">
        <v>0</v>
      </c>
      <c r="H548" s="19">
        <v>7</v>
      </c>
      <c r="I548" s="19"/>
      <c r="J548" s="19">
        <v>7</v>
      </c>
      <c r="K548" s="19">
        <v>7</v>
      </c>
      <c r="L548" s="19">
        <v>10</v>
      </c>
      <c r="M548" s="19"/>
      <c r="N548" s="19">
        <v>10</v>
      </c>
      <c r="O548" s="74">
        <v>1428.5714285714287</v>
      </c>
      <c r="P548" s="74"/>
    </row>
    <row r="549" spans="1:16" ht="19.5">
      <c r="A549" s="28" t="s">
        <v>99</v>
      </c>
      <c r="B549" s="85"/>
      <c r="C549" s="3" t="s">
        <v>82</v>
      </c>
      <c r="D549" s="3"/>
      <c r="E549" s="19"/>
      <c r="F549" s="19">
        <v>0</v>
      </c>
      <c r="G549" s="19">
        <v>0</v>
      </c>
      <c r="H549" s="19">
        <v>45</v>
      </c>
      <c r="I549" s="19">
        <v>385</v>
      </c>
      <c r="J549" s="19">
        <v>430</v>
      </c>
      <c r="K549" s="19">
        <v>430</v>
      </c>
      <c r="L549" s="19">
        <v>584</v>
      </c>
      <c r="M549" s="19">
        <v>75</v>
      </c>
      <c r="N549" s="19">
        <v>659</v>
      </c>
      <c r="O549" s="74">
        <v>12977.777777777777</v>
      </c>
      <c r="P549" s="74">
        <v>194.80519480519482</v>
      </c>
    </row>
    <row r="550" spans="1:16" ht="19.5">
      <c r="A550" s="28" t="s">
        <v>99</v>
      </c>
      <c r="B550" s="85"/>
      <c r="C550" s="3" t="s">
        <v>83</v>
      </c>
      <c r="D550" s="3"/>
      <c r="E550" s="19"/>
      <c r="F550" s="19"/>
      <c r="G550" s="19">
        <v>0</v>
      </c>
      <c r="H550" s="19">
        <v>0</v>
      </c>
      <c r="I550" s="19"/>
      <c r="J550" s="19">
        <v>0</v>
      </c>
      <c r="K550" s="19">
        <v>0</v>
      </c>
      <c r="L550" s="19">
        <v>0</v>
      </c>
      <c r="M550" s="19"/>
      <c r="N550" s="19">
        <v>0</v>
      </c>
      <c r="O550" s="74"/>
      <c r="P550" s="74"/>
    </row>
    <row r="551" spans="1:16" ht="19.5">
      <c r="A551" s="28" t="s">
        <v>99</v>
      </c>
      <c r="B551" s="86"/>
      <c r="C551" s="69" t="s">
        <v>84</v>
      </c>
      <c r="D551" s="70"/>
      <c r="E551" s="19">
        <v>10</v>
      </c>
      <c r="F551" s="19">
        <v>0</v>
      </c>
      <c r="G551" s="19">
        <v>10</v>
      </c>
      <c r="H551" s="19">
        <v>76</v>
      </c>
      <c r="I551" s="19">
        <v>385</v>
      </c>
      <c r="J551" s="19">
        <v>461</v>
      </c>
      <c r="K551" s="19">
        <v>471</v>
      </c>
      <c r="L551" s="19">
        <v>594.1</v>
      </c>
      <c r="M551" s="19">
        <v>75</v>
      </c>
      <c r="N551" s="19">
        <v>669.1</v>
      </c>
      <c r="O551" s="74">
        <v>7817.105263157895</v>
      </c>
      <c r="P551" s="74">
        <v>194.80519480519482</v>
      </c>
    </row>
    <row r="552" spans="1:16" ht="19.5">
      <c r="A552" s="28" t="s">
        <v>99</v>
      </c>
      <c r="B552" s="87" t="s">
        <v>85</v>
      </c>
      <c r="C552" s="88"/>
      <c r="D552" s="89"/>
      <c r="E552" s="19">
        <v>162</v>
      </c>
      <c r="F552" s="19">
        <v>0</v>
      </c>
      <c r="G552" s="19">
        <v>162</v>
      </c>
      <c r="H552" s="19">
        <v>828</v>
      </c>
      <c r="I552" s="19">
        <v>385</v>
      </c>
      <c r="J552" s="19">
        <v>1213</v>
      </c>
      <c r="K552" s="19">
        <v>1375</v>
      </c>
      <c r="L552" s="19">
        <v>2315.1</v>
      </c>
      <c r="M552" s="19">
        <v>75</v>
      </c>
      <c r="N552" s="19">
        <v>2390.1</v>
      </c>
      <c r="O552" s="74"/>
      <c r="P552" s="74"/>
    </row>
    <row r="553" spans="1:16" ht="19.5">
      <c r="A553" s="28" t="s">
        <v>9</v>
      </c>
      <c r="B553" s="98" t="s">
        <v>26</v>
      </c>
      <c r="C553" s="99"/>
      <c r="D553" s="100"/>
      <c r="E553" s="96" t="s">
        <v>27</v>
      </c>
      <c r="F553" s="96"/>
      <c r="G553" s="96"/>
      <c r="H553" s="96" t="s">
        <v>28</v>
      </c>
      <c r="I553" s="96"/>
      <c r="J553" s="96"/>
      <c r="K553" s="96" t="s">
        <v>29</v>
      </c>
      <c r="L553" s="96" t="s">
        <v>30</v>
      </c>
      <c r="M553" s="96"/>
      <c r="N553" s="96"/>
      <c r="O553" s="96" t="s">
        <v>31</v>
      </c>
      <c r="P553" s="96"/>
    </row>
    <row r="554" spans="1:16" ht="19.5">
      <c r="A554" s="28" t="s">
        <v>9</v>
      </c>
      <c r="B554" s="101"/>
      <c r="C554" s="102"/>
      <c r="D554" s="103"/>
      <c r="E554" s="74" t="s">
        <v>32</v>
      </c>
      <c r="F554" s="74" t="s">
        <v>33</v>
      </c>
      <c r="G554" s="74" t="s">
        <v>0</v>
      </c>
      <c r="H554" s="74" t="s">
        <v>32</v>
      </c>
      <c r="I554" s="74" t="s">
        <v>33</v>
      </c>
      <c r="J554" s="74" t="s">
        <v>0</v>
      </c>
      <c r="K554" s="96"/>
      <c r="L554" s="74" t="s">
        <v>32</v>
      </c>
      <c r="M554" s="74" t="s">
        <v>33</v>
      </c>
      <c r="N554" s="74" t="s">
        <v>0</v>
      </c>
      <c r="O554" s="74" t="s">
        <v>32</v>
      </c>
      <c r="P554" s="74" t="s">
        <v>33</v>
      </c>
    </row>
    <row r="555" spans="1:16" ht="19.5">
      <c r="A555" s="28" t="s">
        <v>9</v>
      </c>
      <c r="B555" s="97" t="s">
        <v>34</v>
      </c>
      <c r="C555" s="72" t="s">
        <v>35</v>
      </c>
      <c r="D555" s="73"/>
      <c r="E555" s="19">
        <v>2</v>
      </c>
      <c r="F555" s="19"/>
      <c r="G555" s="19">
        <v>2</v>
      </c>
      <c r="H555" s="19">
        <v>243</v>
      </c>
      <c r="I555" s="19"/>
      <c r="J555" s="19">
        <v>243</v>
      </c>
      <c r="K555" s="19">
        <v>245</v>
      </c>
      <c r="L555" s="19">
        <v>2650</v>
      </c>
      <c r="M555" s="19"/>
      <c r="N555" s="19">
        <v>2650</v>
      </c>
      <c r="O555" s="74">
        <v>10905.349794238684</v>
      </c>
      <c r="P555" s="74"/>
    </row>
    <row r="556" spans="1:16" ht="19.5">
      <c r="A556" s="28" t="s">
        <v>9</v>
      </c>
      <c r="B556" s="97"/>
      <c r="C556" s="72" t="s">
        <v>36</v>
      </c>
      <c r="D556" s="73"/>
      <c r="E556" s="19">
        <v>1</v>
      </c>
      <c r="F556" s="19"/>
      <c r="G556" s="19">
        <v>1</v>
      </c>
      <c r="H556" s="19">
        <v>7</v>
      </c>
      <c r="I556" s="19"/>
      <c r="J556" s="19">
        <v>7</v>
      </c>
      <c r="K556" s="19">
        <v>8</v>
      </c>
      <c r="L556" s="19">
        <v>35</v>
      </c>
      <c r="M556" s="19"/>
      <c r="N556" s="19">
        <v>35</v>
      </c>
      <c r="O556" s="74">
        <v>5000</v>
      </c>
      <c r="P556" s="74"/>
    </row>
    <row r="557" spans="1:16" ht="19.5">
      <c r="A557" s="28" t="s">
        <v>9</v>
      </c>
      <c r="B557" s="97"/>
      <c r="C557" s="72" t="s">
        <v>37</v>
      </c>
      <c r="D557" s="73"/>
      <c r="E557" s="19">
        <v>1</v>
      </c>
      <c r="F557" s="19"/>
      <c r="G557" s="19">
        <v>1</v>
      </c>
      <c r="H557" s="19">
        <v>9</v>
      </c>
      <c r="I557" s="19"/>
      <c r="J557" s="19">
        <v>9</v>
      </c>
      <c r="K557" s="19">
        <v>10</v>
      </c>
      <c r="L557" s="19">
        <v>70</v>
      </c>
      <c r="M557" s="19"/>
      <c r="N557" s="19">
        <v>70</v>
      </c>
      <c r="O557" s="74">
        <v>7777.7777777777774</v>
      </c>
      <c r="P557" s="74"/>
    </row>
    <row r="558" spans="1:16" ht="19.5">
      <c r="A558" s="28" t="s">
        <v>9</v>
      </c>
      <c r="B558" s="97"/>
      <c r="C558" s="72" t="s">
        <v>38</v>
      </c>
      <c r="D558" s="73"/>
      <c r="E558" s="19">
        <v>4</v>
      </c>
      <c r="F558" s="19">
        <v>0</v>
      </c>
      <c r="G558" s="19">
        <v>4</v>
      </c>
      <c r="H558" s="19">
        <v>259</v>
      </c>
      <c r="I558" s="19">
        <v>0</v>
      </c>
      <c r="J558" s="19">
        <v>259</v>
      </c>
      <c r="K558" s="19">
        <v>263</v>
      </c>
      <c r="L558" s="19">
        <v>2755</v>
      </c>
      <c r="M558" s="19">
        <v>0</v>
      </c>
      <c r="N558" s="19">
        <v>2755</v>
      </c>
      <c r="O558" s="74">
        <v>10637.065637065638</v>
      </c>
      <c r="P558" s="74"/>
    </row>
    <row r="559" spans="1:16" ht="19.5">
      <c r="A559" s="28" t="s">
        <v>9</v>
      </c>
      <c r="B559" s="84" t="s">
        <v>39</v>
      </c>
      <c r="C559" s="69" t="s">
        <v>40</v>
      </c>
      <c r="D559" s="70"/>
      <c r="E559" s="19">
        <v>1</v>
      </c>
      <c r="F559" s="19">
        <v>0</v>
      </c>
      <c r="G559" s="19">
        <v>1</v>
      </c>
      <c r="H559" s="19">
        <v>5</v>
      </c>
      <c r="I559" s="19"/>
      <c r="J559" s="19">
        <v>5</v>
      </c>
      <c r="K559" s="19">
        <v>6</v>
      </c>
      <c r="L559" s="19">
        <v>4</v>
      </c>
      <c r="M559" s="19">
        <v>0</v>
      </c>
      <c r="N559" s="19">
        <v>4</v>
      </c>
      <c r="O559" s="74">
        <v>800</v>
      </c>
      <c r="P559" s="74"/>
    </row>
    <row r="560" spans="1:16" ht="19.5">
      <c r="A560" s="28" t="s">
        <v>9</v>
      </c>
      <c r="B560" s="85" t="s">
        <v>39</v>
      </c>
      <c r="C560" s="72" t="s">
        <v>41</v>
      </c>
      <c r="D560" s="73"/>
      <c r="E560" s="19">
        <v>0</v>
      </c>
      <c r="F560" s="19"/>
      <c r="G560" s="19">
        <v>0</v>
      </c>
      <c r="H560" s="19">
        <v>4</v>
      </c>
      <c r="I560" s="19"/>
      <c r="J560" s="19">
        <v>4</v>
      </c>
      <c r="K560" s="19">
        <v>4</v>
      </c>
      <c r="L560" s="19">
        <v>8</v>
      </c>
      <c r="M560" s="19"/>
      <c r="N560" s="19">
        <v>8</v>
      </c>
      <c r="O560" s="74">
        <v>2000</v>
      </c>
      <c r="P560" s="74"/>
    </row>
    <row r="561" spans="1:16" ht="19.5">
      <c r="A561" s="28" t="s">
        <v>9</v>
      </c>
      <c r="B561" s="85"/>
      <c r="C561" s="72" t="s">
        <v>42</v>
      </c>
      <c r="D561" s="73"/>
      <c r="E561" s="19"/>
      <c r="F561" s="19"/>
      <c r="G561" s="19">
        <v>0</v>
      </c>
      <c r="H561" s="19"/>
      <c r="I561" s="19"/>
      <c r="J561" s="19">
        <v>0</v>
      </c>
      <c r="K561" s="19">
        <v>0</v>
      </c>
      <c r="L561" s="19"/>
      <c r="M561" s="19"/>
      <c r="N561" s="19">
        <v>0</v>
      </c>
      <c r="O561" s="74"/>
      <c r="P561" s="74"/>
    </row>
    <row r="562" spans="1:16" ht="19.5">
      <c r="A562" s="28" t="s">
        <v>9</v>
      </c>
      <c r="B562" s="85"/>
      <c r="C562" s="72" t="s">
        <v>43</v>
      </c>
      <c r="D562" s="73"/>
      <c r="E562" s="19">
        <v>0.4</v>
      </c>
      <c r="F562" s="19"/>
      <c r="G562" s="19">
        <v>0.4</v>
      </c>
      <c r="H562" s="19">
        <v>5</v>
      </c>
      <c r="I562" s="19"/>
      <c r="J562" s="19">
        <v>5</v>
      </c>
      <c r="K562" s="19">
        <v>5.4</v>
      </c>
      <c r="L562" s="19">
        <v>2</v>
      </c>
      <c r="M562" s="19"/>
      <c r="N562" s="19">
        <v>2</v>
      </c>
      <c r="O562" s="74">
        <v>400</v>
      </c>
      <c r="P562" s="74"/>
    </row>
    <row r="563" spans="1:16" ht="19.5">
      <c r="A563" s="28" t="s">
        <v>9</v>
      </c>
      <c r="B563" s="85"/>
      <c r="C563" s="72" t="s">
        <v>44</v>
      </c>
      <c r="D563" s="73"/>
      <c r="E563" s="19">
        <v>0</v>
      </c>
      <c r="F563" s="19"/>
      <c r="G563" s="19">
        <v>0</v>
      </c>
      <c r="H563" s="19">
        <v>24</v>
      </c>
      <c r="I563" s="19"/>
      <c r="J563" s="19">
        <v>24</v>
      </c>
      <c r="K563" s="19">
        <v>24</v>
      </c>
      <c r="L563" s="19">
        <v>150</v>
      </c>
      <c r="M563" s="19"/>
      <c r="N563" s="19">
        <v>150</v>
      </c>
      <c r="O563" s="74">
        <v>6250</v>
      </c>
      <c r="P563" s="74"/>
    </row>
    <row r="564" spans="1:16" ht="19.5">
      <c r="A564" s="28" t="s">
        <v>9</v>
      </c>
      <c r="B564" s="85"/>
      <c r="C564" s="72" t="s">
        <v>45</v>
      </c>
      <c r="D564" s="73"/>
      <c r="E564" s="19"/>
      <c r="F564" s="19"/>
      <c r="G564" s="19">
        <v>0</v>
      </c>
      <c r="H564" s="19"/>
      <c r="I564" s="19"/>
      <c r="J564" s="19">
        <v>0</v>
      </c>
      <c r="K564" s="19">
        <v>0</v>
      </c>
      <c r="L564" s="19"/>
      <c r="M564" s="19"/>
      <c r="N564" s="19">
        <v>0</v>
      </c>
      <c r="O564" s="74"/>
      <c r="P564" s="74"/>
    </row>
    <row r="565" spans="1:16" ht="19.5">
      <c r="A565" s="28" t="s">
        <v>9</v>
      </c>
      <c r="B565" s="85"/>
      <c r="C565" s="72" t="s">
        <v>46</v>
      </c>
      <c r="D565" s="73"/>
      <c r="E565" s="19">
        <v>0</v>
      </c>
      <c r="F565" s="19"/>
      <c r="G565" s="19">
        <v>0</v>
      </c>
      <c r="H565" s="19">
        <v>21</v>
      </c>
      <c r="I565" s="19"/>
      <c r="J565" s="19">
        <v>21</v>
      </c>
      <c r="K565" s="19">
        <v>21</v>
      </c>
      <c r="L565" s="19">
        <v>50</v>
      </c>
      <c r="M565" s="19"/>
      <c r="N565" s="19">
        <v>50</v>
      </c>
      <c r="O565" s="74">
        <v>2380.9523809523807</v>
      </c>
      <c r="P565" s="74"/>
    </row>
    <row r="566" spans="1:16" ht="19.5">
      <c r="A566" s="28" t="s">
        <v>9</v>
      </c>
      <c r="B566" s="85"/>
      <c r="C566" s="72" t="s">
        <v>47</v>
      </c>
      <c r="D566" s="73"/>
      <c r="E566" s="19"/>
      <c r="F566" s="19"/>
      <c r="G566" s="19">
        <v>0</v>
      </c>
      <c r="H566" s="19"/>
      <c r="I566" s="19"/>
      <c r="J566" s="19">
        <v>0</v>
      </c>
      <c r="K566" s="19">
        <v>0</v>
      </c>
      <c r="L566" s="19"/>
      <c r="M566" s="19"/>
      <c r="N566" s="19">
        <v>0</v>
      </c>
      <c r="O566" s="74"/>
      <c r="P566" s="74"/>
    </row>
    <row r="567" spans="1:16" ht="19.5">
      <c r="A567" s="28" t="s">
        <v>9</v>
      </c>
      <c r="B567" s="86"/>
      <c r="C567" s="69" t="s">
        <v>48</v>
      </c>
      <c r="D567" s="69"/>
      <c r="E567" s="19">
        <v>1.4</v>
      </c>
      <c r="F567" s="19">
        <v>0</v>
      </c>
      <c r="G567" s="19">
        <v>1.4</v>
      </c>
      <c r="H567" s="19">
        <v>59</v>
      </c>
      <c r="I567" s="19">
        <v>0</v>
      </c>
      <c r="J567" s="19">
        <v>59</v>
      </c>
      <c r="K567" s="19">
        <v>60.4</v>
      </c>
      <c r="L567" s="19">
        <v>214</v>
      </c>
      <c r="M567" s="19">
        <v>0</v>
      </c>
      <c r="N567" s="19">
        <v>214</v>
      </c>
      <c r="O567" s="74">
        <v>3627.1186440677966</v>
      </c>
      <c r="P567" s="74"/>
    </row>
    <row r="568" spans="1:16" ht="19.5">
      <c r="A568" s="28" t="s">
        <v>9</v>
      </c>
      <c r="B568" s="90" t="s">
        <v>49</v>
      </c>
      <c r="C568" s="69" t="s">
        <v>50</v>
      </c>
      <c r="D568" s="70"/>
      <c r="E568" s="19">
        <v>0</v>
      </c>
      <c r="F568" s="19">
        <v>1.5</v>
      </c>
      <c r="G568" s="19">
        <v>1.5</v>
      </c>
      <c r="H568" s="19">
        <v>287.5</v>
      </c>
      <c r="I568" s="19">
        <v>3.5</v>
      </c>
      <c r="J568" s="19">
        <v>291</v>
      </c>
      <c r="K568" s="19">
        <v>292.5</v>
      </c>
      <c r="L568" s="19">
        <v>2340</v>
      </c>
      <c r="M568" s="19">
        <v>2</v>
      </c>
      <c r="N568" s="19">
        <v>2342</v>
      </c>
      <c r="O568" s="74">
        <v>8139.1304347826081</v>
      </c>
      <c r="P568" s="74">
        <v>571.42857142857144</v>
      </c>
    </row>
    <row r="569" spans="1:16" ht="19.5">
      <c r="A569" s="28" t="s">
        <v>9</v>
      </c>
      <c r="B569" s="91" t="s">
        <v>49</v>
      </c>
      <c r="C569" s="69" t="s">
        <v>51</v>
      </c>
      <c r="D569" s="70"/>
      <c r="E569" s="19"/>
      <c r="F569" s="19"/>
      <c r="G569" s="19">
        <v>0</v>
      </c>
      <c r="H569" s="19"/>
      <c r="I569" s="19"/>
      <c r="J569" s="19">
        <v>0</v>
      </c>
      <c r="K569" s="19">
        <v>0</v>
      </c>
      <c r="L569" s="19"/>
      <c r="M569" s="19"/>
      <c r="N569" s="19">
        <v>0</v>
      </c>
      <c r="O569" s="74"/>
      <c r="P569" s="74"/>
    </row>
    <row r="570" spans="1:16" ht="19.5">
      <c r="A570" s="28" t="s">
        <v>9</v>
      </c>
      <c r="B570" s="92"/>
      <c r="C570" s="14" t="s">
        <v>52</v>
      </c>
      <c r="D570" s="70"/>
      <c r="E570" s="19">
        <v>0</v>
      </c>
      <c r="F570" s="19">
        <v>1.5</v>
      </c>
      <c r="G570" s="19">
        <v>1.5</v>
      </c>
      <c r="H570" s="19">
        <v>287.5</v>
      </c>
      <c r="I570" s="19">
        <v>3.5</v>
      </c>
      <c r="J570" s="19">
        <v>291</v>
      </c>
      <c r="K570" s="19">
        <v>292.5</v>
      </c>
      <c r="L570" s="19">
        <v>2340</v>
      </c>
      <c r="M570" s="19">
        <v>2</v>
      </c>
      <c r="N570" s="19">
        <v>2342</v>
      </c>
      <c r="O570" s="74">
        <v>8139.1304347826081</v>
      </c>
      <c r="P570" s="74">
        <v>571.42857142857144</v>
      </c>
    </row>
    <row r="571" spans="1:16" ht="19.5">
      <c r="A571" s="28" t="s">
        <v>9</v>
      </c>
      <c r="B571" s="84" t="s">
        <v>53</v>
      </c>
      <c r="C571" s="69" t="s">
        <v>54</v>
      </c>
      <c r="D571" s="70"/>
      <c r="E571" s="19">
        <v>2</v>
      </c>
      <c r="F571" s="19"/>
      <c r="G571" s="19">
        <v>2</v>
      </c>
      <c r="H571" s="19">
        <v>40</v>
      </c>
      <c r="I571" s="19"/>
      <c r="J571" s="19">
        <v>40</v>
      </c>
      <c r="K571" s="19">
        <v>42</v>
      </c>
      <c r="L571" s="19">
        <v>24</v>
      </c>
      <c r="M571" s="19"/>
      <c r="N571" s="19">
        <v>24</v>
      </c>
      <c r="O571" s="74">
        <v>600</v>
      </c>
      <c r="P571" s="74"/>
    </row>
    <row r="572" spans="1:16" ht="19.5">
      <c r="A572" s="28" t="s">
        <v>9</v>
      </c>
      <c r="B572" s="85"/>
      <c r="C572" s="69" t="s">
        <v>55</v>
      </c>
      <c r="D572" s="70"/>
      <c r="E572" s="19">
        <v>13</v>
      </c>
      <c r="F572" s="19">
        <v>3</v>
      </c>
      <c r="G572" s="19">
        <v>16</v>
      </c>
      <c r="H572" s="19">
        <v>32</v>
      </c>
      <c r="I572" s="19">
        <v>121</v>
      </c>
      <c r="J572" s="19">
        <v>153</v>
      </c>
      <c r="K572" s="19">
        <v>169</v>
      </c>
      <c r="L572" s="19">
        <v>45</v>
      </c>
      <c r="M572" s="19">
        <v>5</v>
      </c>
      <c r="N572" s="19">
        <v>50</v>
      </c>
      <c r="O572" s="74">
        <v>1406.25</v>
      </c>
      <c r="P572" s="74">
        <v>41.32231404958678</v>
      </c>
    </row>
    <row r="573" spans="1:16" ht="19.5">
      <c r="A573" s="28" t="s">
        <v>9</v>
      </c>
      <c r="B573" s="85"/>
      <c r="C573" s="69" t="s">
        <v>56</v>
      </c>
      <c r="D573" s="70"/>
      <c r="E573" s="19">
        <v>3</v>
      </c>
      <c r="F573" s="19"/>
      <c r="G573" s="19">
        <v>3</v>
      </c>
      <c r="H573" s="19">
        <v>199</v>
      </c>
      <c r="I573" s="19"/>
      <c r="J573" s="19">
        <v>199</v>
      </c>
      <c r="K573" s="19">
        <v>202</v>
      </c>
      <c r="L573" s="19">
        <v>80</v>
      </c>
      <c r="M573" s="19"/>
      <c r="N573" s="19">
        <v>80</v>
      </c>
      <c r="O573" s="74">
        <v>402.0100502512563</v>
      </c>
      <c r="P573" s="74"/>
    </row>
    <row r="574" spans="1:16" ht="19.5">
      <c r="A574" s="28" t="s">
        <v>9</v>
      </c>
      <c r="B574" s="85"/>
      <c r="C574" s="69" t="s">
        <v>57</v>
      </c>
      <c r="D574" s="70"/>
      <c r="E574" s="19"/>
      <c r="F574" s="19"/>
      <c r="G574" s="19">
        <v>0</v>
      </c>
      <c r="H574" s="19"/>
      <c r="I574" s="19"/>
      <c r="J574" s="19">
        <v>0</v>
      </c>
      <c r="K574" s="19">
        <v>0</v>
      </c>
      <c r="L574" s="19"/>
      <c r="M574" s="19"/>
      <c r="N574" s="19">
        <v>0</v>
      </c>
      <c r="O574" s="74"/>
      <c r="P574" s="74"/>
    </row>
    <row r="575" spans="1:16" ht="19.5">
      <c r="A575" s="28" t="s">
        <v>9</v>
      </c>
      <c r="B575" s="86"/>
      <c r="C575" s="69" t="s">
        <v>58</v>
      </c>
      <c r="D575" s="70"/>
      <c r="E575" s="19">
        <v>18</v>
      </c>
      <c r="F575" s="19">
        <v>3</v>
      </c>
      <c r="G575" s="19">
        <v>21</v>
      </c>
      <c r="H575" s="19">
        <v>271</v>
      </c>
      <c r="I575" s="19">
        <v>121</v>
      </c>
      <c r="J575" s="19">
        <v>392</v>
      </c>
      <c r="K575" s="19">
        <v>413</v>
      </c>
      <c r="L575" s="19">
        <v>149</v>
      </c>
      <c r="M575" s="19">
        <v>5</v>
      </c>
      <c r="N575" s="19">
        <v>154</v>
      </c>
      <c r="O575" s="74">
        <v>549.81549815498158</v>
      </c>
      <c r="P575" s="74">
        <v>41.32231404958678</v>
      </c>
    </row>
    <row r="576" spans="1:16" ht="19.5">
      <c r="A576" s="28" t="s">
        <v>9</v>
      </c>
      <c r="B576" s="90" t="s">
        <v>89</v>
      </c>
      <c r="C576" s="69" t="s">
        <v>59</v>
      </c>
      <c r="D576" s="70"/>
      <c r="E576" s="19"/>
      <c r="F576" s="19"/>
      <c r="G576" s="19">
        <v>0</v>
      </c>
      <c r="H576" s="19"/>
      <c r="I576" s="19"/>
      <c r="J576" s="19">
        <v>0</v>
      </c>
      <c r="K576" s="19">
        <v>0</v>
      </c>
      <c r="L576" s="19"/>
      <c r="M576" s="19"/>
      <c r="N576" s="19">
        <v>0</v>
      </c>
      <c r="O576" s="74"/>
      <c r="P576" s="74"/>
    </row>
    <row r="577" spans="1:16" ht="19.5">
      <c r="A577" s="28" t="s">
        <v>9</v>
      </c>
      <c r="B577" s="91"/>
      <c r="C577" s="69" t="s">
        <v>60</v>
      </c>
      <c r="D577" s="70"/>
      <c r="E577" s="19"/>
      <c r="F577" s="19"/>
      <c r="G577" s="19">
        <v>0</v>
      </c>
      <c r="H577" s="19"/>
      <c r="I577" s="19"/>
      <c r="J577" s="19">
        <v>0</v>
      </c>
      <c r="K577" s="19">
        <v>0</v>
      </c>
      <c r="L577" s="19"/>
      <c r="M577" s="19"/>
      <c r="N577" s="19">
        <v>0</v>
      </c>
      <c r="O577" s="74"/>
      <c r="P577" s="74"/>
    </row>
    <row r="578" spans="1:16" ht="19.5">
      <c r="A578" s="28" t="s">
        <v>9</v>
      </c>
      <c r="B578" s="92"/>
      <c r="C578" s="69" t="s">
        <v>61</v>
      </c>
      <c r="D578" s="70"/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74"/>
      <c r="P578" s="74"/>
    </row>
    <row r="579" spans="1:16" ht="19.5">
      <c r="A579" s="28" t="s">
        <v>9</v>
      </c>
      <c r="B579" s="93" t="s">
        <v>62</v>
      </c>
      <c r="C579" s="69" t="s">
        <v>63</v>
      </c>
      <c r="D579" s="70"/>
      <c r="E579" s="19"/>
      <c r="F579" s="19"/>
      <c r="G579" s="19">
        <v>0</v>
      </c>
      <c r="H579" s="19"/>
      <c r="I579" s="19"/>
      <c r="J579" s="19">
        <v>0</v>
      </c>
      <c r="K579" s="19">
        <v>0</v>
      </c>
      <c r="L579" s="19"/>
      <c r="M579" s="19"/>
      <c r="N579" s="19">
        <v>0</v>
      </c>
      <c r="O579" s="74"/>
      <c r="P579" s="74"/>
    </row>
    <row r="580" spans="1:16" ht="19.5">
      <c r="A580" s="28" t="s">
        <v>9</v>
      </c>
      <c r="B580" s="94"/>
      <c r="C580" s="69" t="s">
        <v>64</v>
      </c>
      <c r="D580" s="70"/>
      <c r="E580" s="19">
        <v>40</v>
      </c>
      <c r="F580" s="19"/>
      <c r="G580" s="19">
        <v>40</v>
      </c>
      <c r="H580" s="19">
        <v>200</v>
      </c>
      <c r="I580" s="19"/>
      <c r="J580" s="19">
        <v>200</v>
      </c>
      <c r="K580" s="19">
        <v>240</v>
      </c>
      <c r="L580" s="19">
        <v>2300</v>
      </c>
      <c r="M580" s="19"/>
      <c r="N580" s="19">
        <v>2300</v>
      </c>
      <c r="O580" s="74">
        <v>11500</v>
      </c>
      <c r="P580" s="74"/>
    </row>
    <row r="581" spans="1:16" ht="19.5">
      <c r="A581" s="28" t="s">
        <v>9</v>
      </c>
      <c r="B581" s="94"/>
      <c r="C581" s="69" t="s">
        <v>65</v>
      </c>
      <c r="D581" s="70"/>
      <c r="E581" s="19"/>
      <c r="F581" s="19"/>
      <c r="G581" s="19">
        <v>0</v>
      </c>
      <c r="H581" s="19"/>
      <c r="I581" s="19"/>
      <c r="J581" s="19">
        <v>0</v>
      </c>
      <c r="K581" s="19">
        <v>0</v>
      </c>
      <c r="L581" s="19"/>
      <c r="M581" s="19"/>
      <c r="N581" s="19">
        <v>0</v>
      </c>
      <c r="O581" s="74"/>
      <c r="P581" s="74"/>
    </row>
    <row r="582" spans="1:16" ht="19.5">
      <c r="A582" s="28" t="s">
        <v>9</v>
      </c>
      <c r="B582" s="94"/>
      <c r="C582" s="69" t="s">
        <v>66</v>
      </c>
      <c r="D582" s="70"/>
      <c r="E582" s="19"/>
      <c r="F582" s="19"/>
      <c r="G582" s="19">
        <v>0</v>
      </c>
      <c r="H582" s="19"/>
      <c r="I582" s="19"/>
      <c r="J582" s="19">
        <v>0</v>
      </c>
      <c r="K582" s="19">
        <v>0</v>
      </c>
      <c r="L582" s="19"/>
      <c r="M582" s="19"/>
      <c r="N582" s="19">
        <v>0</v>
      </c>
      <c r="O582" s="74"/>
      <c r="P582" s="74"/>
    </row>
    <row r="583" spans="1:16" ht="19.5">
      <c r="A583" s="28" t="s">
        <v>9</v>
      </c>
      <c r="B583" s="94"/>
      <c r="C583" s="69" t="s">
        <v>67</v>
      </c>
      <c r="D583" s="70"/>
      <c r="E583" s="19"/>
      <c r="F583" s="19"/>
      <c r="G583" s="19">
        <v>0</v>
      </c>
      <c r="H583" s="19"/>
      <c r="I583" s="19"/>
      <c r="J583" s="19">
        <v>0</v>
      </c>
      <c r="K583" s="19">
        <v>0</v>
      </c>
      <c r="L583" s="19"/>
      <c r="M583" s="19"/>
      <c r="N583" s="19">
        <v>0</v>
      </c>
      <c r="O583" s="74"/>
      <c r="P583" s="74"/>
    </row>
    <row r="584" spans="1:16" ht="19.5">
      <c r="A584" s="28" t="s">
        <v>9</v>
      </c>
      <c r="B584" s="95"/>
      <c r="C584" s="69" t="s">
        <v>68</v>
      </c>
      <c r="D584" s="70"/>
      <c r="E584" s="19">
        <v>40</v>
      </c>
      <c r="F584" s="19">
        <v>0</v>
      </c>
      <c r="G584" s="19">
        <v>40</v>
      </c>
      <c r="H584" s="19">
        <v>200</v>
      </c>
      <c r="I584" s="19">
        <v>0</v>
      </c>
      <c r="J584" s="19">
        <v>200</v>
      </c>
      <c r="K584" s="19">
        <v>240</v>
      </c>
      <c r="L584" s="19">
        <v>2300</v>
      </c>
      <c r="M584" s="19">
        <v>0</v>
      </c>
      <c r="N584" s="19">
        <v>2300</v>
      </c>
      <c r="O584" s="74">
        <v>11500</v>
      </c>
      <c r="P584" s="74"/>
    </row>
    <row r="585" spans="1:16" ht="19.5">
      <c r="A585" s="28" t="s">
        <v>9</v>
      </c>
      <c r="B585" s="94" t="s">
        <v>69</v>
      </c>
      <c r="C585" s="93" t="s">
        <v>70</v>
      </c>
      <c r="D585" s="3" t="s">
        <v>71</v>
      </c>
      <c r="E585" s="19"/>
      <c r="F585" s="19"/>
      <c r="G585" s="19">
        <v>0</v>
      </c>
      <c r="H585" s="19">
        <v>4.8</v>
      </c>
      <c r="I585" s="19"/>
      <c r="J585" s="19">
        <v>4.8</v>
      </c>
      <c r="K585" s="19">
        <v>4.8</v>
      </c>
      <c r="L585" s="19">
        <v>1650</v>
      </c>
      <c r="M585" s="19"/>
      <c r="N585" s="19">
        <v>1650</v>
      </c>
      <c r="O585" s="74">
        <v>343750</v>
      </c>
      <c r="P585" s="74"/>
    </row>
    <row r="586" spans="1:16" ht="19.5">
      <c r="A586" s="28" t="s">
        <v>9</v>
      </c>
      <c r="B586" s="94"/>
      <c r="C586" s="94"/>
      <c r="D586" s="3" t="s">
        <v>22</v>
      </c>
      <c r="E586" s="19"/>
      <c r="F586" s="19"/>
      <c r="G586" s="19">
        <v>0</v>
      </c>
      <c r="H586" s="19">
        <v>82.9</v>
      </c>
      <c r="I586" s="19"/>
      <c r="J586" s="19">
        <v>82.9</v>
      </c>
      <c r="K586" s="19">
        <v>82.9</v>
      </c>
      <c r="L586" s="19">
        <v>14122</v>
      </c>
      <c r="M586" s="19"/>
      <c r="N586" s="19">
        <v>14122</v>
      </c>
      <c r="O586" s="74">
        <v>170349.81905910734</v>
      </c>
      <c r="P586" s="74"/>
    </row>
    <row r="587" spans="1:16" ht="19.5">
      <c r="A587" s="28" t="s">
        <v>9</v>
      </c>
      <c r="B587" s="94"/>
      <c r="C587" s="94"/>
      <c r="D587" s="3" t="s">
        <v>23</v>
      </c>
      <c r="E587" s="19"/>
      <c r="F587" s="19"/>
      <c r="G587" s="19">
        <v>0</v>
      </c>
      <c r="H587" s="19">
        <v>88.4</v>
      </c>
      <c r="I587" s="19"/>
      <c r="J587" s="19">
        <v>88.4</v>
      </c>
      <c r="K587" s="19">
        <v>88.4</v>
      </c>
      <c r="L587" s="19">
        <v>10140</v>
      </c>
      <c r="M587" s="19"/>
      <c r="N587" s="19">
        <v>10140</v>
      </c>
      <c r="O587" s="74">
        <v>114705.88235294117</v>
      </c>
      <c r="P587" s="74"/>
    </row>
    <row r="588" spans="1:16" ht="19.5">
      <c r="A588" s="28" t="s">
        <v>9</v>
      </c>
      <c r="B588" s="94"/>
      <c r="C588" s="94"/>
      <c r="D588" s="3" t="s">
        <v>24</v>
      </c>
      <c r="E588" s="19"/>
      <c r="F588" s="19"/>
      <c r="G588" s="19">
        <v>0</v>
      </c>
      <c r="H588" s="19">
        <v>6.4</v>
      </c>
      <c r="I588" s="19"/>
      <c r="J588" s="19">
        <v>6.4</v>
      </c>
      <c r="K588" s="19">
        <v>6.4</v>
      </c>
      <c r="L588" s="19">
        <v>1664</v>
      </c>
      <c r="M588" s="19"/>
      <c r="N588" s="19">
        <v>1664</v>
      </c>
      <c r="O588" s="74">
        <v>260000</v>
      </c>
      <c r="P588" s="74"/>
    </row>
    <row r="589" spans="1:16" ht="19.5">
      <c r="A589" s="28" t="s">
        <v>9</v>
      </c>
      <c r="B589" s="94"/>
      <c r="C589" s="94"/>
      <c r="D589" s="3" t="s">
        <v>25</v>
      </c>
      <c r="E589" s="19"/>
      <c r="F589" s="19"/>
      <c r="G589" s="19">
        <v>0</v>
      </c>
      <c r="H589" s="19">
        <v>7.5</v>
      </c>
      <c r="I589" s="19"/>
      <c r="J589" s="19">
        <v>7.5</v>
      </c>
      <c r="K589" s="19">
        <v>7.5</v>
      </c>
      <c r="L589" s="19">
        <v>330</v>
      </c>
      <c r="M589" s="19"/>
      <c r="N589" s="19">
        <v>330</v>
      </c>
      <c r="O589" s="74">
        <v>44000</v>
      </c>
      <c r="P589" s="74"/>
    </row>
    <row r="590" spans="1:16" ht="19.5">
      <c r="A590" s="28" t="s">
        <v>9</v>
      </c>
      <c r="B590" s="94"/>
      <c r="C590" s="95"/>
      <c r="D590" s="15" t="s">
        <v>72</v>
      </c>
      <c r="E590" s="19">
        <v>0</v>
      </c>
      <c r="F590" s="19">
        <v>0</v>
      </c>
      <c r="G590" s="19">
        <v>0</v>
      </c>
      <c r="H590" s="19">
        <v>190.00000000000003</v>
      </c>
      <c r="I590" s="19">
        <v>0</v>
      </c>
      <c r="J590" s="19">
        <v>190.00000000000003</v>
      </c>
      <c r="K590" s="19">
        <v>190.00000000000003</v>
      </c>
      <c r="L590" s="19">
        <v>29492</v>
      </c>
      <c r="M590" s="19">
        <v>0</v>
      </c>
      <c r="N590" s="19">
        <v>29492</v>
      </c>
      <c r="O590" s="74">
        <v>155221.0526315789</v>
      </c>
      <c r="P590" s="74"/>
    </row>
    <row r="591" spans="1:16" ht="19.5">
      <c r="A591" s="28" t="s">
        <v>9</v>
      </c>
      <c r="B591" s="94"/>
      <c r="C591" s="93" t="s">
        <v>73</v>
      </c>
      <c r="D591" s="3" t="s">
        <v>21</v>
      </c>
      <c r="E591" s="19"/>
      <c r="F591" s="19"/>
      <c r="G591" s="19">
        <v>0</v>
      </c>
      <c r="H591" s="19"/>
      <c r="I591" s="19"/>
      <c r="J591" s="19">
        <v>0</v>
      </c>
      <c r="K591" s="19">
        <v>0</v>
      </c>
      <c r="L591" s="19"/>
      <c r="M591" s="19"/>
      <c r="N591" s="19">
        <v>0</v>
      </c>
      <c r="O591" s="74"/>
      <c r="P591" s="74"/>
    </row>
    <row r="592" spans="1:16" ht="19.5">
      <c r="A592" s="28" t="s">
        <v>9</v>
      </c>
      <c r="B592" s="94"/>
      <c r="C592" s="94"/>
      <c r="D592" s="3" t="s">
        <v>74</v>
      </c>
      <c r="E592" s="19"/>
      <c r="F592" s="19"/>
      <c r="G592" s="19">
        <v>0</v>
      </c>
      <c r="H592" s="19"/>
      <c r="I592" s="19"/>
      <c r="J592" s="19">
        <v>0</v>
      </c>
      <c r="K592" s="19">
        <v>0</v>
      </c>
      <c r="L592" s="19"/>
      <c r="M592" s="19"/>
      <c r="N592" s="19">
        <v>0</v>
      </c>
      <c r="O592" s="74"/>
      <c r="P592" s="74"/>
    </row>
    <row r="593" spans="1:16" ht="19.5">
      <c r="A593" s="28" t="s">
        <v>9</v>
      </c>
      <c r="B593" s="94"/>
      <c r="C593" s="94"/>
      <c r="D593" s="3" t="s">
        <v>75</v>
      </c>
      <c r="E593" s="19"/>
      <c r="F593" s="19"/>
      <c r="G593" s="19">
        <v>0</v>
      </c>
      <c r="H593" s="19"/>
      <c r="I593" s="19"/>
      <c r="J593" s="19">
        <v>0</v>
      </c>
      <c r="K593" s="19">
        <v>0</v>
      </c>
      <c r="L593" s="19"/>
      <c r="M593" s="19"/>
      <c r="N593" s="19">
        <v>0</v>
      </c>
      <c r="O593" s="74"/>
      <c r="P593" s="74"/>
    </row>
    <row r="594" spans="1:16" ht="19.5">
      <c r="A594" s="28" t="s">
        <v>9</v>
      </c>
      <c r="B594" s="94"/>
      <c r="C594" s="95"/>
      <c r="D594" s="15" t="s">
        <v>76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74"/>
      <c r="P594" s="74"/>
    </row>
    <row r="595" spans="1:16" ht="19.5">
      <c r="A595" s="28" t="s">
        <v>9</v>
      </c>
      <c r="B595" s="95"/>
      <c r="C595" s="16" t="s">
        <v>77</v>
      </c>
      <c r="D595" s="16"/>
      <c r="E595" s="19">
        <v>0</v>
      </c>
      <c r="F595" s="19">
        <v>0</v>
      </c>
      <c r="G595" s="19">
        <v>0</v>
      </c>
      <c r="H595" s="19">
        <v>190.00000000000003</v>
      </c>
      <c r="I595" s="19">
        <v>0</v>
      </c>
      <c r="J595" s="19">
        <v>190.00000000000003</v>
      </c>
      <c r="K595" s="19">
        <v>190.00000000000003</v>
      </c>
      <c r="L595" s="19">
        <v>29492</v>
      </c>
      <c r="M595" s="19">
        <v>0</v>
      </c>
      <c r="N595" s="19">
        <v>29492</v>
      </c>
      <c r="O595" s="74">
        <v>155221.0526315789</v>
      </c>
      <c r="P595" s="74"/>
    </row>
    <row r="596" spans="1:16" ht="19.5">
      <c r="A596" s="28" t="s">
        <v>9</v>
      </c>
      <c r="B596" s="84" t="s">
        <v>78</v>
      </c>
      <c r="C596" s="3" t="s">
        <v>79</v>
      </c>
      <c r="D596" s="3"/>
      <c r="E596" s="19">
        <v>15</v>
      </c>
      <c r="F596" s="19"/>
      <c r="G596" s="19">
        <v>15</v>
      </c>
      <c r="H596" s="19">
        <v>25</v>
      </c>
      <c r="I596" s="19"/>
      <c r="J596" s="19">
        <v>25</v>
      </c>
      <c r="K596" s="19">
        <v>40</v>
      </c>
      <c r="L596" s="19">
        <v>0.11</v>
      </c>
      <c r="M596" s="19"/>
      <c r="N596" s="19">
        <v>0.11</v>
      </c>
      <c r="O596" s="5">
        <v>4.4000000000000004</v>
      </c>
      <c r="P596" s="74"/>
    </row>
    <row r="597" spans="1:16" ht="19.5">
      <c r="A597" s="28" t="s">
        <v>9</v>
      </c>
      <c r="B597" s="85"/>
      <c r="C597" s="3" t="s">
        <v>80</v>
      </c>
      <c r="D597" s="3"/>
      <c r="E597" s="19"/>
      <c r="F597" s="19"/>
      <c r="G597" s="19">
        <v>0</v>
      </c>
      <c r="H597" s="19">
        <v>5</v>
      </c>
      <c r="I597" s="19"/>
      <c r="J597" s="19">
        <v>5</v>
      </c>
      <c r="K597" s="19">
        <v>5</v>
      </c>
      <c r="L597" s="19">
        <v>3</v>
      </c>
      <c r="M597" s="19"/>
      <c r="N597" s="19">
        <v>3</v>
      </c>
      <c r="O597" s="74"/>
      <c r="P597" s="74"/>
    </row>
    <row r="598" spans="1:16" ht="19.5">
      <c r="A598" s="28" t="s">
        <v>9</v>
      </c>
      <c r="B598" s="85"/>
      <c r="C598" s="3" t="s">
        <v>81</v>
      </c>
      <c r="D598" s="3"/>
      <c r="E598" s="19">
        <v>2</v>
      </c>
      <c r="F598" s="19"/>
      <c r="G598" s="19">
        <v>2</v>
      </c>
      <c r="H598" s="19"/>
      <c r="I598" s="19"/>
      <c r="J598" s="19">
        <v>0</v>
      </c>
      <c r="K598" s="19">
        <v>2</v>
      </c>
      <c r="L598" s="19"/>
      <c r="M598" s="19"/>
      <c r="N598" s="19">
        <v>0</v>
      </c>
      <c r="O598" s="74"/>
      <c r="P598" s="74"/>
    </row>
    <row r="599" spans="1:16" ht="19.5">
      <c r="A599" s="28" t="s">
        <v>9</v>
      </c>
      <c r="B599" s="85"/>
      <c r="C599" s="3" t="s">
        <v>82</v>
      </c>
      <c r="D599" s="3"/>
      <c r="E599" s="19"/>
      <c r="F599" s="19"/>
      <c r="G599" s="19">
        <v>0</v>
      </c>
      <c r="H599" s="19">
        <v>160</v>
      </c>
      <c r="I599" s="19"/>
      <c r="J599" s="19">
        <v>160</v>
      </c>
      <c r="K599" s="19">
        <v>160</v>
      </c>
      <c r="L599" s="19">
        <v>160</v>
      </c>
      <c r="M599" s="19"/>
      <c r="N599" s="19">
        <v>160</v>
      </c>
      <c r="O599" s="74">
        <v>1000</v>
      </c>
      <c r="P599" s="74"/>
    </row>
    <row r="600" spans="1:16" ht="19.5">
      <c r="A600" s="28" t="s">
        <v>9</v>
      </c>
      <c r="B600" s="85"/>
      <c r="C600" s="3" t="s">
        <v>83</v>
      </c>
      <c r="D600" s="3"/>
      <c r="E600" s="19"/>
      <c r="F600" s="19"/>
      <c r="G600" s="19">
        <v>0</v>
      </c>
      <c r="H600" s="19">
        <v>0</v>
      </c>
      <c r="I600" s="19"/>
      <c r="J600" s="19">
        <v>0</v>
      </c>
      <c r="K600" s="19">
        <v>0</v>
      </c>
      <c r="L600" s="19">
        <v>0</v>
      </c>
      <c r="M600" s="19"/>
      <c r="N600" s="19">
        <v>0</v>
      </c>
      <c r="O600" s="74"/>
      <c r="P600" s="74"/>
    </row>
    <row r="601" spans="1:16" ht="19.5">
      <c r="A601" s="28" t="s">
        <v>9</v>
      </c>
      <c r="B601" s="86"/>
      <c r="C601" s="69" t="s">
        <v>84</v>
      </c>
      <c r="D601" s="70"/>
      <c r="E601" s="19">
        <v>17</v>
      </c>
      <c r="F601" s="19">
        <v>0</v>
      </c>
      <c r="G601" s="19">
        <v>17</v>
      </c>
      <c r="H601" s="19">
        <v>190</v>
      </c>
      <c r="I601" s="19">
        <v>0</v>
      </c>
      <c r="J601" s="19">
        <v>190</v>
      </c>
      <c r="K601" s="19">
        <v>207</v>
      </c>
      <c r="L601" s="19">
        <v>163.11000000000001</v>
      </c>
      <c r="M601" s="19">
        <v>0</v>
      </c>
      <c r="N601" s="19">
        <v>163.11000000000001</v>
      </c>
      <c r="O601" s="74">
        <v>858.47368421052636</v>
      </c>
      <c r="P601" s="74"/>
    </row>
    <row r="602" spans="1:16" ht="19.5">
      <c r="A602" s="28" t="s">
        <v>9</v>
      </c>
      <c r="B602" s="87" t="s">
        <v>85</v>
      </c>
      <c r="C602" s="88"/>
      <c r="D602" s="89"/>
      <c r="E602" s="19">
        <v>80.400000000000006</v>
      </c>
      <c r="F602" s="19">
        <v>4.5</v>
      </c>
      <c r="G602" s="19">
        <v>84.9</v>
      </c>
      <c r="H602" s="19">
        <v>1456.5</v>
      </c>
      <c r="I602" s="19">
        <v>124.5</v>
      </c>
      <c r="J602" s="19">
        <v>1581</v>
      </c>
      <c r="K602" s="19">
        <v>1665.9</v>
      </c>
      <c r="L602" s="19">
        <v>35827.11</v>
      </c>
      <c r="M602" s="19">
        <v>7</v>
      </c>
      <c r="N602" s="19">
        <v>35834.11</v>
      </c>
      <c r="O602" s="74"/>
      <c r="P602" s="74"/>
    </row>
    <row r="603" spans="1:16" ht="19.5">
      <c r="A603" s="28" t="s">
        <v>10</v>
      </c>
      <c r="B603" s="98" t="s">
        <v>26</v>
      </c>
      <c r="C603" s="99"/>
      <c r="D603" s="100"/>
      <c r="E603" s="96" t="s">
        <v>27</v>
      </c>
      <c r="F603" s="96"/>
      <c r="G603" s="96"/>
      <c r="H603" s="96" t="s">
        <v>28</v>
      </c>
      <c r="I603" s="96"/>
      <c r="J603" s="96"/>
      <c r="K603" s="96" t="s">
        <v>29</v>
      </c>
      <c r="L603" s="96" t="s">
        <v>30</v>
      </c>
      <c r="M603" s="96"/>
      <c r="N603" s="96"/>
      <c r="O603" s="96" t="s">
        <v>31</v>
      </c>
      <c r="P603" s="96"/>
    </row>
    <row r="604" spans="1:16" ht="19.5">
      <c r="A604" s="28" t="s">
        <v>10</v>
      </c>
      <c r="B604" s="101"/>
      <c r="C604" s="102"/>
      <c r="D604" s="103"/>
      <c r="E604" s="74" t="s">
        <v>32</v>
      </c>
      <c r="F604" s="74" t="s">
        <v>33</v>
      </c>
      <c r="G604" s="74" t="s">
        <v>0</v>
      </c>
      <c r="H604" s="74" t="s">
        <v>32</v>
      </c>
      <c r="I604" s="74" t="s">
        <v>33</v>
      </c>
      <c r="J604" s="74" t="s">
        <v>0</v>
      </c>
      <c r="K604" s="96"/>
      <c r="L604" s="74" t="s">
        <v>32</v>
      </c>
      <c r="M604" s="74" t="s">
        <v>33</v>
      </c>
      <c r="N604" s="74" t="s">
        <v>0</v>
      </c>
      <c r="O604" s="74" t="s">
        <v>32</v>
      </c>
      <c r="P604" s="74" t="s">
        <v>33</v>
      </c>
    </row>
    <row r="605" spans="1:16" ht="19.5">
      <c r="A605" s="28" t="s">
        <v>10</v>
      </c>
      <c r="B605" s="97" t="s">
        <v>34</v>
      </c>
      <c r="C605" s="72" t="s">
        <v>35</v>
      </c>
      <c r="D605" s="73"/>
      <c r="E605" s="19">
        <v>633</v>
      </c>
      <c r="F605" s="19"/>
      <c r="G605" s="19">
        <v>633</v>
      </c>
      <c r="H605" s="19">
        <v>17817</v>
      </c>
      <c r="I605" s="19"/>
      <c r="J605" s="19">
        <v>17817</v>
      </c>
      <c r="K605" s="19">
        <v>18450</v>
      </c>
      <c r="L605" s="19">
        <v>206000</v>
      </c>
      <c r="M605" s="19"/>
      <c r="N605" s="19">
        <v>206000</v>
      </c>
      <c r="O605" s="74">
        <v>11561.991356569568</v>
      </c>
      <c r="P605" s="19"/>
    </row>
    <row r="606" spans="1:16" ht="19.5">
      <c r="A606" s="28" t="s">
        <v>10</v>
      </c>
      <c r="B606" s="97"/>
      <c r="C606" s="72" t="s">
        <v>36</v>
      </c>
      <c r="D606" s="73"/>
      <c r="E606" s="19">
        <v>7</v>
      </c>
      <c r="F606" s="19"/>
      <c r="G606" s="19">
        <v>7</v>
      </c>
      <c r="H606" s="19">
        <v>36</v>
      </c>
      <c r="I606" s="19"/>
      <c r="J606" s="19">
        <v>36</v>
      </c>
      <c r="K606" s="19">
        <v>43</v>
      </c>
      <c r="L606" s="19">
        <v>200</v>
      </c>
      <c r="M606" s="19"/>
      <c r="N606" s="19">
        <v>200</v>
      </c>
      <c r="O606" s="74">
        <v>5555.5555555555557</v>
      </c>
      <c r="P606" s="19"/>
    </row>
    <row r="607" spans="1:16" ht="19.5">
      <c r="A607" s="28" t="s">
        <v>10</v>
      </c>
      <c r="B607" s="97"/>
      <c r="C607" s="72" t="s">
        <v>37</v>
      </c>
      <c r="D607" s="73"/>
      <c r="E607" s="19">
        <v>17.5</v>
      </c>
      <c r="F607" s="19"/>
      <c r="G607" s="19">
        <v>17.5</v>
      </c>
      <c r="H607" s="19">
        <v>57</v>
      </c>
      <c r="I607" s="19"/>
      <c r="J607" s="19">
        <v>57</v>
      </c>
      <c r="K607" s="19">
        <v>74.5</v>
      </c>
      <c r="L607" s="19">
        <v>80</v>
      </c>
      <c r="M607" s="19"/>
      <c r="N607" s="19">
        <v>80</v>
      </c>
      <c r="O607" s="74">
        <v>1403.5087719298244</v>
      </c>
      <c r="P607" s="74"/>
    </row>
    <row r="608" spans="1:16" ht="19.5">
      <c r="A608" s="28" t="s">
        <v>10</v>
      </c>
      <c r="B608" s="97"/>
      <c r="C608" s="72" t="s">
        <v>38</v>
      </c>
      <c r="D608" s="73"/>
      <c r="E608" s="19">
        <v>657.5</v>
      </c>
      <c r="F608" s="19">
        <v>0</v>
      </c>
      <c r="G608" s="19">
        <v>657.5</v>
      </c>
      <c r="H608" s="19">
        <v>17910</v>
      </c>
      <c r="I608" s="19">
        <v>0</v>
      </c>
      <c r="J608" s="19">
        <v>17910</v>
      </c>
      <c r="K608" s="19">
        <v>18567.5</v>
      </c>
      <c r="L608" s="19">
        <v>206280</v>
      </c>
      <c r="M608" s="19">
        <v>0</v>
      </c>
      <c r="N608" s="19">
        <v>206280</v>
      </c>
      <c r="O608" s="74">
        <v>11517.587939698493</v>
      </c>
      <c r="P608" s="74"/>
    </row>
    <row r="609" spans="1:16" ht="19.5">
      <c r="A609" s="28" t="s">
        <v>10</v>
      </c>
      <c r="B609" s="84" t="s">
        <v>39</v>
      </c>
      <c r="C609" s="69" t="s">
        <v>40</v>
      </c>
      <c r="D609" s="70"/>
      <c r="E609" s="19">
        <v>8.5</v>
      </c>
      <c r="F609" s="19"/>
      <c r="G609" s="19">
        <v>8.5</v>
      </c>
      <c r="H609" s="19">
        <v>93</v>
      </c>
      <c r="I609" s="19"/>
      <c r="J609" s="19">
        <v>93</v>
      </c>
      <c r="K609" s="19">
        <v>101.5</v>
      </c>
      <c r="L609" s="19">
        <v>80</v>
      </c>
      <c r="M609" s="19"/>
      <c r="N609" s="19">
        <v>80</v>
      </c>
      <c r="O609" s="74">
        <v>860.21505376344089</v>
      </c>
      <c r="P609" s="74"/>
    </row>
    <row r="610" spans="1:16" ht="19.5">
      <c r="A610" s="28" t="s">
        <v>10</v>
      </c>
      <c r="B610" s="85" t="s">
        <v>39</v>
      </c>
      <c r="C610" s="72" t="s">
        <v>41</v>
      </c>
      <c r="D610" s="73"/>
      <c r="E610" s="19">
        <v>6.5</v>
      </c>
      <c r="F610" s="19"/>
      <c r="G610" s="19">
        <v>6.5</v>
      </c>
      <c r="H610" s="19">
        <v>39</v>
      </c>
      <c r="I610" s="19"/>
      <c r="J610" s="19">
        <v>39</v>
      </c>
      <c r="K610" s="19">
        <v>45.5</v>
      </c>
      <c r="L610" s="19">
        <v>200</v>
      </c>
      <c r="M610" s="19"/>
      <c r="N610" s="19">
        <v>200</v>
      </c>
      <c r="O610" s="74">
        <v>5128.2051282051289</v>
      </c>
      <c r="P610" s="74"/>
    </row>
    <row r="611" spans="1:16" ht="19.5">
      <c r="A611" s="28" t="s">
        <v>10</v>
      </c>
      <c r="B611" s="85"/>
      <c r="C611" s="72" t="s">
        <v>42</v>
      </c>
      <c r="D611" s="73"/>
      <c r="E611" s="19">
        <v>1</v>
      </c>
      <c r="F611" s="19"/>
      <c r="G611" s="19">
        <v>1</v>
      </c>
      <c r="H611" s="19">
        <v>17</v>
      </c>
      <c r="I611" s="19"/>
      <c r="J611" s="19">
        <v>17</v>
      </c>
      <c r="K611" s="19">
        <v>18</v>
      </c>
      <c r="L611" s="19">
        <v>70</v>
      </c>
      <c r="M611" s="19"/>
      <c r="N611" s="19">
        <v>70</v>
      </c>
      <c r="O611" s="74">
        <v>4117.6470588235288</v>
      </c>
      <c r="P611" s="74"/>
    </row>
    <row r="612" spans="1:16" ht="19.5">
      <c r="A612" s="28" t="s">
        <v>10</v>
      </c>
      <c r="B612" s="85"/>
      <c r="C612" s="72" t="s">
        <v>43</v>
      </c>
      <c r="D612" s="73"/>
      <c r="E612" s="19">
        <v>1</v>
      </c>
      <c r="F612" s="19"/>
      <c r="G612" s="19">
        <v>1</v>
      </c>
      <c r="H612" s="19">
        <v>30</v>
      </c>
      <c r="I612" s="19"/>
      <c r="J612" s="19">
        <v>30</v>
      </c>
      <c r="K612" s="19">
        <v>31</v>
      </c>
      <c r="L612" s="19">
        <v>70</v>
      </c>
      <c r="M612" s="19"/>
      <c r="N612" s="19">
        <v>70</v>
      </c>
      <c r="O612" s="74">
        <v>2333.3333333333335</v>
      </c>
      <c r="P612" s="74"/>
    </row>
    <row r="613" spans="1:16" ht="19.5">
      <c r="A613" s="28" t="s">
        <v>10</v>
      </c>
      <c r="B613" s="85"/>
      <c r="C613" s="72" t="s">
        <v>44</v>
      </c>
      <c r="D613" s="73"/>
      <c r="E613" s="19">
        <v>5</v>
      </c>
      <c r="F613" s="19"/>
      <c r="G613" s="19">
        <v>5</v>
      </c>
      <c r="H613" s="19">
        <v>215</v>
      </c>
      <c r="I613" s="19"/>
      <c r="J613" s="19">
        <v>215</v>
      </c>
      <c r="K613" s="19">
        <v>220</v>
      </c>
      <c r="L613" s="19">
        <v>400</v>
      </c>
      <c r="M613" s="19"/>
      <c r="N613" s="19">
        <v>400</v>
      </c>
      <c r="O613" s="74">
        <v>1860.4651162790697</v>
      </c>
      <c r="P613" s="74"/>
    </row>
    <row r="614" spans="1:16" ht="19.5">
      <c r="A614" s="28" t="s">
        <v>10</v>
      </c>
      <c r="B614" s="85"/>
      <c r="C614" s="72" t="s">
        <v>45</v>
      </c>
      <c r="D614" s="73"/>
      <c r="E614" s="19">
        <v>0</v>
      </c>
      <c r="F614" s="19"/>
      <c r="G614" s="19">
        <v>0</v>
      </c>
      <c r="H614" s="19">
        <v>9</v>
      </c>
      <c r="I614" s="19"/>
      <c r="J614" s="19">
        <v>9</v>
      </c>
      <c r="K614" s="19">
        <v>9</v>
      </c>
      <c r="L614" s="19">
        <v>5</v>
      </c>
      <c r="M614" s="19"/>
      <c r="N614" s="19">
        <v>5</v>
      </c>
      <c r="O614" s="74">
        <v>555.55555555555554</v>
      </c>
      <c r="P614" s="74"/>
    </row>
    <row r="615" spans="1:16" ht="19.5">
      <c r="A615" s="28" t="s">
        <v>10</v>
      </c>
      <c r="B615" s="85"/>
      <c r="C615" s="72" t="s">
        <v>46</v>
      </c>
      <c r="D615" s="73"/>
      <c r="E615" s="19">
        <v>1</v>
      </c>
      <c r="F615" s="19"/>
      <c r="G615" s="19">
        <v>1</v>
      </c>
      <c r="H615" s="19">
        <v>57</v>
      </c>
      <c r="I615" s="19"/>
      <c r="J615" s="19">
        <v>57</v>
      </c>
      <c r="K615" s="19">
        <v>58</v>
      </c>
      <c r="L615" s="19">
        <v>150</v>
      </c>
      <c r="M615" s="19"/>
      <c r="N615" s="19">
        <v>150</v>
      </c>
      <c r="O615" s="74">
        <v>2631.5789473684213</v>
      </c>
      <c r="P615" s="74"/>
    </row>
    <row r="616" spans="1:16" ht="19.5">
      <c r="A616" s="28" t="s">
        <v>10</v>
      </c>
      <c r="B616" s="85"/>
      <c r="C616" s="72" t="s">
        <v>47</v>
      </c>
      <c r="D616" s="73"/>
      <c r="E616" s="19"/>
      <c r="F616" s="19"/>
      <c r="G616" s="19">
        <v>0</v>
      </c>
      <c r="H616" s="19"/>
      <c r="I616" s="19"/>
      <c r="J616" s="19">
        <v>0</v>
      </c>
      <c r="K616" s="19">
        <v>0</v>
      </c>
      <c r="L616" s="19"/>
      <c r="M616" s="19"/>
      <c r="N616" s="19">
        <v>0</v>
      </c>
      <c r="O616" s="74"/>
      <c r="P616" s="74"/>
    </row>
    <row r="617" spans="1:16" ht="19.5">
      <c r="A617" s="28" t="s">
        <v>10</v>
      </c>
      <c r="B617" s="86"/>
      <c r="C617" s="69" t="s">
        <v>48</v>
      </c>
      <c r="D617" s="69"/>
      <c r="E617" s="19">
        <v>23</v>
      </c>
      <c r="F617" s="19">
        <v>0</v>
      </c>
      <c r="G617" s="19">
        <v>23</v>
      </c>
      <c r="H617" s="19">
        <v>460</v>
      </c>
      <c r="I617" s="19">
        <v>0</v>
      </c>
      <c r="J617" s="19">
        <v>460</v>
      </c>
      <c r="K617" s="19">
        <v>483</v>
      </c>
      <c r="L617" s="19">
        <v>975</v>
      </c>
      <c r="M617" s="19">
        <v>0</v>
      </c>
      <c r="N617" s="19">
        <v>975</v>
      </c>
      <c r="O617" s="74">
        <v>2119.565217391304</v>
      </c>
      <c r="P617" s="74"/>
    </row>
    <row r="618" spans="1:16" ht="19.5">
      <c r="A618" s="28" t="s">
        <v>10</v>
      </c>
      <c r="B618" s="90" t="s">
        <v>49</v>
      </c>
      <c r="C618" s="69" t="s">
        <v>50</v>
      </c>
      <c r="D618" s="70"/>
      <c r="E618" s="19">
        <v>1</v>
      </c>
      <c r="F618" s="19">
        <v>30</v>
      </c>
      <c r="G618" s="19">
        <v>31</v>
      </c>
      <c r="H618" s="19">
        <v>25</v>
      </c>
      <c r="I618" s="19"/>
      <c r="J618" s="19">
        <v>25</v>
      </c>
      <c r="K618" s="19">
        <v>56</v>
      </c>
      <c r="L618" s="19">
        <v>25</v>
      </c>
      <c r="M618" s="19">
        <v>5</v>
      </c>
      <c r="N618" s="19">
        <v>30</v>
      </c>
      <c r="O618" s="74">
        <v>1000</v>
      </c>
      <c r="P618" s="74"/>
    </row>
    <row r="619" spans="1:16" ht="19.5">
      <c r="A619" s="28" t="s">
        <v>10</v>
      </c>
      <c r="B619" s="91" t="s">
        <v>49</v>
      </c>
      <c r="C619" s="69" t="s">
        <v>51</v>
      </c>
      <c r="D619" s="70"/>
      <c r="E619" s="19">
        <v>0</v>
      </c>
      <c r="F619" s="19"/>
      <c r="G619" s="19">
        <v>0</v>
      </c>
      <c r="H619" s="19">
        <v>1</v>
      </c>
      <c r="I619" s="19"/>
      <c r="J619" s="19">
        <v>1</v>
      </c>
      <c r="K619" s="19">
        <v>1</v>
      </c>
      <c r="L619" s="19">
        <v>3</v>
      </c>
      <c r="M619" s="19"/>
      <c r="N619" s="19">
        <v>3</v>
      </c>
      <c r="O619" s="74">
        <v>3000</v>
      </c>
      <c r="P619" s="74"/>
    </row>
    <row r="620" spans="1:16" ht="19.5">
      <c r="A620" s="28" t="s">
        <v>10</v>
      </c>
      <c r="B620" s="92"/>
      <c r="C620" s="14" t="s">
        <v>52</v>
      </c>
      <c r="D620" s="70"/>
      <c r="E620" s="19">
        <v>1</v>
      </c>
      <c r="F620" s="19">
        <v>30</v>
      </c>
      <c r="G620" s="19">
        <v>31</v>
      </c>
      <c r="H620" s="19">
        <v>26</v>
      </c>
      <c r="I620" s="19">
        <v>0</v>
      </c>
      <c r="J620" s="19">
        <v>26</v>
      </c>
      <c r="K620" s="19">
        <v>57</v>
      </c>
      <c r="L620" s="19">
        <v>28</v>
      </c>
      <c r="M620" s="19">
        <v>5</v>
      </c>
      <c r="N620" s="19">
        <v>33</v>
      </c>
      <c r="O620" s="74">
        <v>1076.9230769230769</v>
      </c>
      <c r="P620" s="74"/>
    </row>
    <row r="621" spans="1:16" ht="19.5">
      <c r="A621" s="28" t="s">
        <v>10</v>
      </c>
      <c r="B621" s="84" t="s">
        <v>53</v>
      </c>
      <c r="C621" s="69" t="s">
        <v>54</v>
      </c>
      <c r="D621" s="70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74"/>
      <c r="P621" s="74"/>
    </row>
    <row r="622" spans="1:16" ht="19.5">
      <c r="A622" s="28" t="s">
        <v>10</v>
      </c>
      <c r="B622" s="85"/>
      <c r="C622" s="69" t="s">
        <v>55</v>
      </c>
      <c r="D622" s="70"/>
      <c r="E622" s="19">
        <v>7</v>
      </c>
      <c r="F622" s="19">
        <v>1600</v>
      </c>
      <c r="G622" s="19">
        <v>1607</v>
      </c>
      <c r="H622" s="19">
        <v>50</v>
      </c>
      <c r="I622" s="19">
        <v>547</v>
      </c>
      <c r="J622" s="19">
        <v>597</v>
      </c>
      <c r="K622" s="19">
        <v>2204</v>
      </c>
      <c r="L622" s="19">
        <v>25</v>
      </c>
      <c r="M622" s="19">
        <v>50</v>
      </c>
      <c r="N622" s="19">
        <v>75</v>
      </c>
      <c r="O622" s="74">
        <v>500</v>
      </c>
      <c r="P622" s="74">
        <v>91.407678244972573</v>
      </c>
    </row>
    <row r="623" spans="1:16" ht="19.5">
      <c r="A623" s="28" t="s">
        <v>10</v>
      </c>
      <c r="B623" s="85"/>
      <c r="C623" s="69" t="s">
        <v>56</v>
      </c>
      <c r="D623" s="70"/>
      <c r="E623" s="19">
        <v>41</v>
      </c>
      <c r="F623" s="19"/>
      <c r="G623" s="19">
        <v>41</v>
      </c>
      <c r="H623" s="19">
        <v>399</v>
      </c>
      <c r="I623" s="19"/>
      <c r="J623" s="19">
        <v>399</v>
      </c>
      <c r="K623" s="19">
        <v>440</v>
      </c>
      <c r="L623" s="19">
        <v>350</v>
      </c>
      <c r="M623" s="19"/>
      <c r="N623" s="19">
        <v>350</v>
      </c>
      <c r="O623" s="74">
        <v>877.19298245614027</v>
      </c>
      <c r="P623" s="74"/>
    </row>
    <row r="624" spans="1:16" ht="19.5">
      <c r="A624" s="28" t="s">
        <v>10</v>
      </c>
      <c r="B624" s="85"/>
      <c r="C624" s="69" t="s">
        <v>57</v>
      </c>
      <c r="D624" s="70"/>
      <c r="E624" s="19"/>
      <c r="F624" s="19"/>
      <c r="G624" s="19">
        <v>0</v>
      </c>
      <c r="H624" s="19"/>
      <c r="I624" s="19"/>
      <c r="J624" s="19">
        <v>0</v>
      </c>
      <c r="K624" s="19">
        <v>0</v>
      </c>
      <c r="L624" s="19"/>
      <c r="M624" s="19"/>
      <c r="N624" s="19">
        <v>0</v>
      </c>
      <c r="O624" s="74"/>
      <c r="P624" s="74"/>
    </row>
    <row r="625" spans="1:16" ht="19.5">
      <c r="A625" s="28" t="s">
        <v>10</v>
      </c>
      <c r="B625" s="86"/>
      <c r="C625" s="69" t="s">
        <v>58</v>
      </c>
      <c r="D625" s="70"/>
      <c r="E625" s="19">
        <v>48</v>
      </c>
      <c r="F625" s="19">
        <v>1600</v>
      </c>
      <c r="G625" s="19">
        <v>1648</v>
      </c>
      <c r="H625" s="19">
        <v>449</v>
      </c>
      <c r="I625" s="19">
        <v>547</v>
      </c>
      <c r="J625" s="19">
        <v>996</v>
      </c>
      <c r="K625" s="19">
        <v>2644</v>
      </c>
      <c r="L625" s="19">
        <v>375</v>
      </c>
      <c r="M625" s="19">
        <v>50</v>
      </c>
      <c r="N625" s="19">
        <v>425</v>
      </c>
      <c r="O625" s="74">
        <v>835.18930957683745</v>
      </c>
      <c r="P625" s="74">
        <v>91.407678244972573</v>
      </c>
    </row>
    <row r="626" spans="1:16" ht="19.5">
      <c r="A626" s="28" t="s">
        <v>10</v>
      </c>
      <c r="B626" s="90" t="s">
        <v>89</v>
      </c>
      <c r="C626" s="69" t="s">
        <v>59</v>
      </c>
      <c r="D626" s="70"/>
      <c r="E626" s="19">
        <v>2.5</v>
      </c>
      <c r="F626" s="19"/>
      <c r="G626" s="19">
        <v>2.5</v>
      </c>
      <c r="H626" s="19"/>
      <c r="I626" s="19"/>
      <c r="J626" s="19">
        <v>0</v>
      </c>
      <c r="K626" s="19">
        <v>2.5</v>
      </c>
      <c r="L626" s="19"/>
      <c r="M626" s="19"/>
      <c r="N626" s="19">
        <v>0</v>
      </c>
      <c r="O626" s="74"/>
      <c r="P626" s="74"/>
    </row>
    <row r="627" spans="1:16" ht="19.5">
      <c r="A627" s="28" t="s">
        <v>10</v>
      </c>
      <c r="B627" s="91"/>
      <c r="C627" s="69" t="s">
        <v>60</v>
      </c>
      <c r="D627" s="70"/>
      <c r="E627" s="19"/>
      <c r="F627" s="19"/>
      <c r="G627" s="19">
        <v>0</v>
      </c>
      <c r="H627" s="19"/>
      <c r="I627" s="19"/>
      <c r="J627" s="19">
        <v>0</v>
      </c>
      <c r="K627" s="19">
        <v>0</v>
      </c>
      <c r="L627" s="19"/>
      <c r="M627" s="19"/>
      <c r="N627" s="19">
        <v>0</v>
      </c>
      <c r="O627" s="74"/>
      <c r="P627" s="74"/>
    </row>
    <row r="628" spans="1:16" ht="19.5">
      <c r="A628" s="28" t="s">
        <v>10</v>
      </c>
      <c r="B628" s="92"/>
      <c r="C628" s="69" t="s">
        <v>61</v>
      </c>
      <c r="D628" s="70"/>
      <c r="E628" s="19">
        <v>2.5</v>
      </c>
      <c r="F628" s="19">
        <v>0</v>
      </c>
      <c r="G628" s="19">
        <v>2.5</v>
      </c>
      <c r="H628" s="19">
        <v>0</v>
      </c>
      <c r="I628" s="19">
        <v>0</v>
      </c>
      <c r="J628" s="19">
        <v>0</v>
      </c>
      <c r="K628" s="19">
        <v>2.5</v>
      </c>
      <c r="L628" s="19">
        <v>0</v>
      </c>
      <c r="M628" s="19">
        <v>0</v>
      </c>
      <c r="N628" s="19">
        <v>0</v>
      </c>
      <c r="O628" s="74"/>
      <c r="P628" s="74"/>
    </row>
    <row r="629" spans="1:16" ht="19.5">
      <c r="A629" s="28" t="s">
        <v>10</v>
      </c>
      <c r="B629" s="93" t="s">
        <v>62</v>
      </c>
      <c r="C629" s="69" t="s">
        <v>63</v>
      </c>
      <c r="D629" s="70"/>
      <c r="E629" s="19"/>
      <c r="F629" s="19"/>
      <c r="G629" s="19">
        <v>0</v>
      </c>
      <c r="H629" s="19"/>
      <c r="I629" s="19"/>
      <c r="J629" s="19">
        <v>0</v>
      </c>
      <c r="K629" s="19">
        <v>0</v>
      </c>
      <c r="L629" s="19"/>
      <c r="M629" s="19"/>
      <c r="N629" s="19">
        <v>0</v>
      </c>
      <c r="O629" s="74"/>
      <c r="P629" s="74"/>
    </row>
    <row r="630" spans="1:16" ht="19.5">
      <c r="A630" s="28" t="s">
        <v>10</v>
      </c>
      <c r="B630" s="94"/>
      <c r="C630" s="69" t="s">
        <v>64</v>
      </c>
      <c r="D630" s="70"/>
      <c r="E630" s="19"/>
      <c r="F630" s="19"/>
      <c r="G630" s="19">
        <v>0</v>
      </c>
      <c r="H630" s="19"/>
      <c r="I630" s="19"/>
      <c r="J630" s="19">
        <v>0</v>
      </c>
      <c r="K630" s="19">
        <v>0</v>
      </c>
      <c r="L630" s="19"/>
      <c r="M630" s="19"/>
      <c r="N630" s="19">
        <v>0</v>
      </c>
      <c r="O630" s="74"/>
      <c r="P630" s="74"/>
    </row>
    <row r="631" spans="1:16" ht="19.5">
      <c r="A631" s="28" t="s">
        <v>10</v>
      </c>
      <c r="B631" s="94"/>
      <c r="C631" s="69" t="s">
        <v>65</v>
      </c>
      <c r="D631" s="70"/>
      <c r="E631" s="19"/>
      <c r="F631" s="19"/>
      <c r="G631" s="19">
        <v>0</v>
      </c>
      <c r="H631" s="19"/>
      <c r="I631" s="19"/>
      <c r="J631" s="19">
        <v>0</v>
      </c>
      <c r="K631" s="19">
        <v>0</v>
      </c>
      <c r="L631" s="19"/>
      <c r="M631" s="19"/>
      <c r="N631" s="19">
        <v>0</v>
      </c>
      <c r="O631" s="74"/>
      <c r="P631" s="74"/>
    </row>
    <row r="632" spans="1:16" ht="19.5">
      <c r="A632" s="28" t="s">
        <v>10</v>
      </c>
      <c r="B632" s="94"/>
      <c r="C632" s="69" t="s">
        <v>66</v>
      </c>
      <c r="D632" s="70"/>
      <c r="E632" s="19"/>
      <c r="F632" s="19"/>
      <c r="G632" s="19">
        <v>0</v>
      </c>
      <c r="H632" s="19"/>
      <c r="I632" s="19"/>
      <c r="J632" s="19">
        <v>0</v>
      </c>
      <c r="K632" s="19">
        <v>0</v>
      </c>
      <c r="L632" s="19"/>
      <c r="M632" s="19"/>
      <c r="N632" s="19">
        <v>0</v>
      </c>
      <c r="O632" s="74"/>
      <c r="P632" s="74"/>
    </row>
    <row r="633" spans="1:16" ht="19.5">
      <c r="A633" s="28" t="s">
        <v>10</v>
      </c>
      <c r="B633" s="94"/>
      <c r="C633" s="69" t="s">
        <v>67</v>
      </c>
      <c r="D633" s="70"/>
      <c r="E633" s="19"/>
      <c r="F633" s="19"/>
      <c r="G633" s="19">
        <v>0</v>
      </c>
      <c r="H633" s="19"/>
      <c r="I633" s="19"/>
      <c r="J633" s="19">
        <v>0</v>
      </c>
      <c r="K633" s="19">
        <v>0</v>
      </c>
      <c r="L633" s="19"/>
      <c r="M633" s="19"/>
      <c r="N633" s="19">
        <v>0</v>
      </c>
      <c r="O633" s="74"/>
      <c r="P633" s="74"/>
    </row>
    <row r="634" spans="1:16" ht="19.5">
      <c r="A634" s="28" t="s">
        <v>10</v>
      </c>
      <c r="B634" s="95"/>
      <c r="C634" s="69" t="s">
        <v>68</v>
      </c>
      <c r="D634" s="70"/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74"/>
      <c r="P634" s="74"/>
    </row>
    <row r="635" spans="1:16" ht="19.5">
      <c r="A635" s="28" t="s">
        <v>10</v>
      </c>
      <c r="B635" s="94" t="s">
        <v>69</v>
      </c>
      <c r="C635" s="93" t="s">
        <v>70</v>
      </c>
      <c r="D635" s="3" t="s">
        <v>71</v>
      </c>
      <c r="E635" s="19">
        <v>0</v>
      </c>
      <c r="F635" s="19"/>
      <c r="G635" s="19">
        <v>0</v>
      </c>
      <c r="H635" s="19"/>
      <c r="I635" s="19"/>
      <c r="J635" s="19">
        <v>0</v>
      </c>
      <c r="K635" s="19">
        <v>0</v>
      </c>
      <c r="L635" s="19"/>
      <c r="M635" s="19"/>
      <c r="N635" s="19">
        <v>0</v>
      </c>
      <c r="O635" s="74"/>
      <c r="P635" s="74"/>
    </row>
    <row r="636" spans="1:16" ht="19.5">
      <c r="A636" s="28" t="s">
        <v>10</v>
      </c>
      <c r="B636" s="94"/>
      <c r="C636" s="94"/>
      <c r="D636" s="3" t="s">
        <v>22</v>
      </c>
      <c r="E636" s="19">
        <v>0</v>
      </c>
      <c r="F636" s="19"/>
      <c r="G636" s="19">
        <v>0</v>
      </c>
      <c r="H636" s="19">
        <v>0.8</v>
      </c>
      <c r="I636" s="19"/>
      <c r="J636" s="19">
        <v>0.8</v>
      </c>
      <c r="K636" s="19">
        <v>0.8</v>
      </c>
      <c r="L636" s="19">
        <v>370</v>
      </c>
      <c r="M636" s="19"/>
      <c r="N636" s="19">
        <v>370</v>
      </c>
      <c r="O636" s="74">
        <v>462500</v>
      </c>
      <c r="P636" s="74"/>
    </row>
    <row r="637" spans="1:16" ht="19.5">
      <c r="A637" s="28" t="s">
        <v>10</v>
      </c>
      <c r="B637" s="94"/>
      <c r="C637" s="94"/>
      <c r="D637" s="3" t="s">
        <v>23</v>
      </c>
      <c r="E637" s="19">
        <v>0</v>
      </c>
      <c r="F637" s="19"/>
      <c r="G637" s="19">
        <v>0</v>
      </c>
      <c r="H637" s="19">
        <v>1.2</v>
      </c>
      <c r="I637" s="19"/>
      <c r="J637" s="19">
        <v>1.2</v>
      </c>
      <c r="K637" s="19">
        <v>1.2</v>
      </c>
      <c r="L637" s="19">
        <v>90</v>
      </c>
      <c r="M637" s="19"/>
      <c r="N637" s="19">
        <v>90</v>
      </c>
      <c r="O637" s="74">
        <v>75000</v>
      </c>
      <c r="P637" s="74"/>
    </row>
    <row r="638" spans="1:16" ht="19.5">
      <c r="A638" s="28" t="s">
        <v>10</v>
      </c>
      <c r="B638" s="94"/>
      <c r="C638" s="94"/>
      <c r="D638" s="3" t="s">
        <v>24</v>
      </c>
      <c r="E638" s="19">
        <v>0</v>
      </c>
      <c r="F638" s="19"/>
      <c r="G638" s="19">
        <v>0</v>
      </c>
      <c r="H638" s="19"/>
      <c r="I638" s="19"/>
      <c r="J638" s="19">
        <v>0</v>
      </c>
      <c r="K638" s="19">
        <v>0</v>
      </c>
      <c r="L638" s="19"/>
      <c r="M638" s="19"/>
      <c r="N638" s="19">
        <v>0</v>
      </c>
      <c r="O638" s="74"/>
      <c r="P638" s="74"/>
    </row>
    <row r="639" spans="1:16" ht="19.5">
      <c r="A639" s="28" t="s">
        <v>10</v>
      </c>
      <c r="B639" s="94"/>
      <c r="C639" s="94"/>
      <c r="D639" s="3" t="s">
        <v>25</v>
      </c>
      <c r="E639" s="19">
        <v>0</v>
      </c>
      <c r="F639" s="19"/>
      <c r="G639" s="19">
        <v>0</v>
      </c>
      <c r="H639" s="19"/>
      <c r="I639" s="19"/>
      <c r="J639" s="19">
        <v>0</v>
      </c>
      <c r="K639" s="19">
        <v>0</v>
      </c>
      <c r="L639" s="19"/>
      <c r="M639" s="19"/>
      <c r="N639" s="19">
        <v>0</v>
      </c>
      <c r="O639" s="74"/>
      <c r="P639" s="74"/>
    </row>
    <row r="640" spans="1:16" ht="19.5">
      <c r="A640" s="28" t="s">
        <v>10</v>
      </c>
      <c r="B640" s="94"/>
      <c r="C640" s="95"/>
      <c r="D640" s="15" t="s">
        <v>72</v>
      </c>
      <c r="E640" s="19">
        <v>0</v>
      </c>
      <c r="F640" s="19">
        <v>0</v>
      </c>
      <c r="G640" s="19">
        <v>0</v>
      </c>
      <c r="H640" s="19">
        <v>2</v>
      </c>
      <c r="I640" s="19">
        <v>0</v>
      </c>
      <c r="J640" s="19">
        <v>2</v>
      </c>
      <c r="K640" s="19">
        <v>2</v>
      </c>
      <c r="L640" s="19">
        <v>460</v>
      </c>
      <c r="M640" s="19">
        <v>0</v>
      </c>
      <c r="N640" s="19">
        <v>460</v>
      </c>
      <c r="O640" s="74">
        <v>230000</v>
      </c>
      <c r="P640" s="74"/>
    </row>
    <row r="641" spans="1:16" ht="19.5">
      <c r="A641" s="28" t="s">
        <v>10</v>
      </c>
      <c r="B641" s="94"/>
      <c r="C641" s="93" t="s">
        <v>73</v>
      </c>
      <c r="D641" s="3" t="s">
        <v>21</v>
      </c>
      <c r="E641" s="19">
        <v>0</v>
      </c>
      <c r="F641" s="19"/>
      <c r="G641" s="19">
        <v>0</v>
      </c>
      <c r="H641" s="19"/>
      <c r="I641" s="19"/>
      <c r="J641" s="19">
        <v>0</v>
      </c>
      <c r="K641" s="19">
        <v>0</v>
      </c>
      <c r="L641" s="19"/>
      <c r="M641" s="19"/>
      <c r="N641" s="19">
        <v>0</v>
      </c>
      <c r="O641" s="74"/>
      <c r="P641" s="74"/>
    </row>
    <row r="642" spans="1:16" ht="19.5">
      <c r="A642" s="28" t="s">
        <v>10</v>
      </c>
      <c r="B642" s="94"/>
      <c r="C642" s="94"/>
      <c r="D642" s="3" t="s">
        <v>74</v>
      </c>
      <c r="E642" s="19">
        <v>0</v>
      </c>
      <c r="F642" s="19"/>
      <c r="G642" s="19">
        <v>0</v>
      </c>
      <c r="H642" s="19"/>
      <c r="I642" s="19"/>
      <c r="J642" s="19">
        <v>0</v>
      </c>
      <c r="K642" s="19">
        <v>0</v>
      </c>
      <c r="L642" s="19"/>
      <c r="M642" s="19"/>
      <c r="N642" s="19">
        <v>0</v>
      </c>
      <c r="O642" s="74"/>
      <c r="P642" s="74"/>
    </row>
    <row r="643" spans="1:16" ht="19.5">
      <c r="A643" s="28" t="s">
        <v>10</v>
      </c>
      <c r="B643" s="94"/>
      <c r="C643" s="94"/>
      <c r="D643" s="3" t="s">
        <v>75</v>
      </c>
      <c r="E643" s="19">
        <v>0</v>
      </c>
      <c r="F643" s="19"/>
      <c r="G643" s="19">
        <v>0</v>
      </c>
      <c r="H643" s="19"/>
      <c r="I643" s="19"/>
      <c r="J643" s="19">
        <v>0</v>
      </c>
      <c r="K643" s="19">
        <v>0</v>
      </c>
      <c r="L643" s="19"/>
      <c r="M643" s="19"/>
      <c r="N643" s="19">
        <v>0</v>
      </c>
      <c r="O643" s="74"/>
      <c r="P643" s="74"/>
    </row>
    <row r="644" spans="1:16" ht="19.5">
      <c r="A644" s="28" t="s">
        <v>10</v>
      </c>
      <c r="B644" s="94"/>
      <c r="C644" s="95"/>
      <c r="D644" s="15" t="s">
        <v>76</v>
      </c>
      <c r="E644" s="19">
        <v>0</v>
      </c>
      <c r="F644" s="19">
        <v>0</v>
      </c>
      <c r="G644" s="19">
        <v>0</v>
      </c>
      <c r="H644" s="19"/>
      <c r="I644" s="19">
        <v>0</v>
      </c>
      <c r="J644" s="19"/>
      <c r="K644" s="19"/>
      <c r="L644" s="19"/>
      <c r="M644" s="19">
        <v>0</v>
      </c>
      <c r="N644" s="19"/>
      <c r="O644" s="74"/>
      <c r="P644" s="74"/>
    </row>
    <row r="645" spans="1:16" ht="19.5">
      <c r="A645" s="28" t="s">
        <v>10</v>
      </c>
      <c r="B645" s="95"/>
      <c r="C645" s="16" t="s">
        <v>77</v>
      </c>
      <c r="D645" s="16"/>
      <c r="E645" s="19">
        <v>0</v>
      </c>
      <c r="F645" s="19">
        <v>0</v>
      </c>
      <c r="G645" s="19">
        <v>0</v>
      </c>
      <c r="H645" s="19">
        <v>2</v>
      </c>
      <c r="I645" s="19">
        <v>0</v>
      </c>
      <c r="J645" s="19">
        <v>2</v>
      </c>
      <c r="K645" s="19">
        <v>2</v>
      </c>
      <c r="L645" s="19">
        <v>460</v>
      </c>
      <c r="M645" s="19">
        <v>0</v>
      </c>
      <c r="N645" s="19">
        <v>460</v>
      </c>
      <c r="O645" s="74">
        <v>230000</v>
      </c>
      <c r="P645" s="74"/>
    </row>
    <row r="646" spans="1:16" ht="19.5">
      <c r="A646" s="28" t="s">
        <v>10</v>
      </c>
      <c r="B646" s="84" t="s">
        <v>78</v>
      </c>
      <c r="C646" s="3" t="s">
        <v>79</v>
      </c>
      <c r="D646" s="3"/>
      <c r="E646" s="19">
        <v>5</v>
      </c>
      <c r="F646" s="19"/>
      <c r="G646" s="19">
        <v>5</v>
      </c>
      <c r="H646" s="19">
        <v>5</v>
      </c>
      <c r="I646" s="19"/>
      <c r="J646" s="19">
        <v>5</v>
      </c>
      <c r="K646" s="19">
        <v>10</v>
      </c>
      <c r="L646" s="19">
        <v>0.05</v>
      </c>
      <c r="M646" s="19"/>
      <c r="N646" s="19">
        <v>0.05</v>
      </c>
      <c r="O646" s="5">
        <v>10</v>
      </c>
      <c r="P646" s="74"/>
    </row>
    <row r="647" spans="1:16" ht="19.5">
      <c r="A647" s="28" t="s">
        <v>10</v>
      </c>
      <c r="B647" s="85"/>
      <c r="C647" s="3" t="s">
        <v>80</v>
      </c>
      <c r="D647" s="3"/>
      <c r="E647" s="19">
        <v>70</v>
      </c>
      <c r="F647" s="19"/>
      <c r="G647" s="19">
        <v>70</v>
      </c>
      <c r="H647" s="19">
        <v>50</v>
      </c>
      <c r="I647" s="19"/>
      <c r="J647" s="19">
        <v>50</v>
      </c>
      <c r="K647" s="19">
        <v>120</v>
      </c>
      <c r="L647" s="19">
        <v>200</v>
      </c>
      <c r="M647" s="19"/>
      <c r="N647" s="19">
        <v>200</v>
      </c>
      <c r="O647" s="74">
        <v>4000</v>
      </c>
      <c r="P647" s="74"/>
    </row>
    <row r="648" spans="1:16" ht="19.5">
      <c r="A648" s="28" t="s">
        <v>10</v>
      </c>
      <c r="B648" s="85"/>
      <c r="C648" s="3" t="s">
        <v>81</v>
      </c>
      <c r="D648" s="3"/>
      <c r="E648" s="19"/>
      <c r="F648" s="19"/>
      <c r="G648" s="19">
        <v>0</v>
      </c>
      <c r="H648" s="19"/>
      <c r="I648" s="19"/>
      <c r="J648" s="19">
        <v>0</v>
      </c>
      <c r="K648" s="19">
        <v>0</v>
      </c>
      <c r="L648" s="19"/>
      <c r="M648" s="19"/>
      <c r="N648" s="19">
        <v>0</v>
      </c>
      <c r="O648" s="74"/>
      <c r="P648" s="74"/>
    </row>
    <row r="649" spans="1:16" ht="19.5">
      <c r="A649" s="28" t="s">
        <v>10</v>
      </c>
      <c r="B649" s="85"/>
      <c r="C649" s="3" t="s">
        <v>82</v>
      </c>
      <c r="D649" s="3"/>
      <c r="E649" s="19">
        <v>0</v>
      </c>
      <c r="F649" s="19">
        <v>0</v>
      </c>
      <c r="G649" s="19">
        <v>0</v>
      </c>
      <c r="H649" s="19">
        <v>130</v>
      </c>
      <c r="I649" s="19">
        <v>120</v>
      </c>
      <c r="J649" s="19">
        <v>250</v>
      </c>
      <c r="K649" s="19">
        <v>250</v>
      </c>
      <c r="L649" s="19">
        <v>916</v>
      </c>
      <c r="M649" s="19">
        <v>0</v>
      </c>
      <c r="N649" s="19">
        <v>916</v>
      </c>
      <c r="O649" s="74">
        <v>7046.1538461538457</v>
      </c>
      <c r="P649" s="74">
        <v>0</v>
      </c>
    </row>
    <row r="650" spans="1:16" ht="19.5">
      <c r="A650" s="28" t="s">
        <v>10</v>
      </c>
      <c r="B650" s="85"/>
      <c r="C650" s="3" t="s">
        <v>83</v>
      </c>
      <c r="D650" s="3"/>
      <c r="E650" s="19"/>
      <c r="F650" s="19"/>
      <c r="G650" s="19">
        <v>0</v>
      </c>
      <c r="H650" s="19">
        <v>3</v>
      </c>
      <c r="I650" s="19"/>
      <c r="J650" s="19">
        <v>3</v>
      </c>
      <c r="K650" s="19">
        <v>3</v>
      </c>
      <c r="L650" s="19">
        <v>690</v>
      </c>
      <c r="M650" s="19"/>
      <c r="N650" s="19">
        <v>690</v>
      </c>
      <c r="O650" s="74">
        <v>230000</v>
      </c>
      <c r="P650" s="74"/>
    </row>
    <row r="651" spans="1:16" ht="19.5">
      <c r="A651" s="28" t="s">
        <v>10</v>
      </c>
      <c r="B651" s="86"/>
      <c r="C651" s="69" t="s">
        <v>84</v>
      </c>
      <c r="D651" s="70"/>
      <c r="E651" s="19">
        <v>75</v>
      </c>
      <c r="F651" s="19">
        <v>0</v>
      </c>
      <c r="G651" s="19">
        <v>75</v>
      </c>
      <c r="H651" s="19">
        <v>188</v>
      </c>
      <c r="I651" s="19">
        <v>120</v>
      </c>
      <c r="J651" s="19">
        <v>308</v>
      </c>
      <c r="K651" s="19">
        <v>383</v>
      </c>
      <c r="L651" s="19">
        <v>1806.05</v>
      </c>
      <c r="M651" s="19">
        <v>0</v>
      </c>
      <c r="N651" s="19">
        <v>1806.05</v>
      </c>
      <c r="O651" s="74">
        <v>9606.6489361702133</v>
      </c>
      <c r="P651" s="74">
        <v>0</v>
      </c>
    </row>
    <row r="652" spans="1:16" ht="19.5">
      <c r="A652" s="28" t="s">
        <v>10</v>
      </c>
      <c r="B652" s="87" t="s">
        <v>85</v>
      </c>
      <c r="C652" s="88"/>
      <c r="D652" s="89"/>
      <c r="E652" s="19">
        <v>807</v>
      </c>
      <c r="F652" s="19">
        <v>1630</v>
      </c>
      <c r="G652" s="19">
        <v>2437</v>
      </c>
      <c r="H652" s="19">
        <v>19035</v>
      </c>
      <c r="I652" s="19">
        <v>667</v>
      </c>
      <c r="J652" s="19">
        <v>19702</v>
      </c>
      <c r="K652" s="19">
        <v>22139</v>
      </c>
      <c r="L652" s="19">
        <v>209924.05</v>
      </c>
      <c r="M652" s="19">
        <v>55</v>
      </c>
      <c r="N652" s="19">
        <v>209979.05</v>
      </c>
      <c r="O652" s="74"/>
      <c r="P652" s="74"/>
    </row>
    <row r="653" spans="1:16" ht="19.5">
      <c r="A653" s="28" t="s">
        <v>100</v>
      </c>
      <c r="B653" s="98" t="s">
        <v>26</v>
      </c>
      <c r="C653" s="99"/>
      <c r="D653" s="100"/>
      <c r="E653" s="96" t="s">
        <v>27</v>
      </c>
      <c r="F653" s="96"/>
      <c r="G653" s="96"/>
      <c r="H653" s="96" t="s">
        <v>28</v>
      </c>
      <c r="I653" s="96"/>
      <c r="J653" s="96"/>
      <c r="K653" s="96" t="s">
        <v>29</v>
      </c>
      <c r="L653" s="96" t="s">
        <v>30</v>
      </c>
      <c r="M653" s="96"/>
      <c r="N653" s="96"/>
      <c r="O653" s="96" t="s">
        <v>31</v>
      </c>
      <c r="P653" s="96"/>
    </row>
    <row r="654" spans="1:16" ht="19.5">
      <c r="A654" s="28" t="s">
        <v>100</v>
      </c>
      <c r="B654" s="101"/>
      <c r="C654" s="102"/>
      <c r="D654" s="103"/>
      <c r="E654" s="74" t="s">
        <v>32</v>
      </c>
      <c r="F654" s="74" t="s">
        <v>33</v>
      </c>
      <c r="G654" s="74" t="s">
        <v>0</v>
      </c>
      <c r="H654" s="74" t="s">
        <v>32</v>
      </c>
      <c r="I654" s="74" t="s">
        <v>33</v>
      </c>
      <c r="J654" s="74" t="s">
        <v>0</v>
      </c>
      <c r="K654" s="96"/>
      <c r="L654" s="74" t="s">
        <v>32</v>
      </c>
      <c r="M654" s="74" t="s">
        <v>33</v>
      </c>
      <c r="N654" s="74" t="s">
        <v>0</v>
      </c>
      <c r="O654" s="74" t="s">
        <v>32</v>
      </c>
      <c r="P654" s="74" t="s">
        <v>33</v>
      </c>
    </row>
    <row r="655" spans="1:16" ht="19.5" customHeight="1">
      <c r="A655" s="28" t="s">
        <v>100</v>
      </c>
      <c r="B655" s="97" t="s">
        <v>34</v>
      </c>
      <c r="C655" s="72" t="s">
        <v>35</v>
      </c>
      <c r="D655" s="73"/>
      <c r="E655" s="19">
        <v>3</v>
      </c>
      <c r="F655" s="19"/>
      <c r="G655" s="19">
        <v>3</v>
      </c>
      <c r="H655" s="19">
        <v>77</v>
      </c>
      <c r="I655" s="19"/>
      <c r="J655" s="19">
        <v>77</v>
      </c>
      <c r="K655" s="19">
        <v>80</v>
      </c>
      <c r="L655" s="19">
        <v>366</v>
      </c>
      <c r="M655" s="19"/>
      <c r="N655" s="19">
        <v>366</v>
      </c>
      <c r="O655" s="74">
        <v>4753.2467532467526</v>
      </c>
      <c r="P655" s="74"/>
    </row>
    <row r="656" spans="1:16" ht="19.5">
      <c r="A656" s="28" t="s">
        <v>100</v>
      </c>
      <c r="B656" s="97"/>
      <c r="C656" s="72" t="s">
        <v>36</v>
      </c>
      <c r="D656" s="73"/>
      <c r="E656" s="19">
        <v>2</v>
      </c>
      <c r="F656" s="19"/>
      <c r="G656" s="19">
        <v>2</v>
      </c>
      <c r="H656" s="19">
        <v>15</v>
      </c>
      <c r="I656" s="19"/>
      <c r="J656" s="19">
        <v>15</v>
      </c>
      <c r="K656" s="19">
        <v>17</v>
      </c>
      <c r="L656" s="19">
        <v>15.7</v>
      </c>
      <c r="M656" s="19"/>
      <c r="N656" s="19">
        <v>15.7</v>
      </c>
      <c r="O656" s="74">
        <v>1046.6666666666667</v>
      </c>
      <c r="P656" s="74"/>
    </row>
    <row r="657" spans="1:16" ht="19.5">
      <c r="A657" s="28" t="s">
        <v>100</v>
      </c>
      <c r="B657" s="97"/>
      <c r="C657" s="72" t="s">
        <v>37</v>
      </c>
      <c r="D657" s="73"/>
      <c r="E657" s="19">
        <v>12</v>
      </c>
      <c r="F657" s="19"/>
      <c r="G657" s="19">
        <v>12</v>
      </c>
      <c r="H657" s="19">
        <v>39</v>
      </c>
      <c r="I657" s="19"/>
      <c r="J657" s="19">
        <v>39</v>
      </c>
      <c r="K657" s="19">
        <v>51</v>
      </c>
      <c r="L657" s="19">
        <v>612</v>
      </c>
      <c r="M657" s="19"/>
      <c r="N657" s="19">
        <v>612</v>
      </c>
      <c r="O657" s="74">
        <v>15692.307692307691</v>
      </c>
      <c r="P657" s="74"/>
    </row>
    <row r="658" spans="1:16" ht="19.5">
      <c r="A658" s="28" t="s">
        <v>100</v>
      </c>
      <c r="B658" s="97"/>
      <c r="C658" s="72" t="s">
        <v>38</v>
      </c>
      <c r="D658" s="73"/>
      <c r="E658" s="19">
        <v>17</v>
      </c>
      <c r="F658" s="19">
        <v>0</v>
      </c>
      <c r="G658" s="19">
        <v>17</v>
      </c>
      <c r="H658" s="19">
        <v>131</v>
      </c>
      <c r="I658" s="19">
        <v>0</v>
      </c>
      <c r="J658" s="19">
        <v>131</v>
      </c>
      <c r="K658" s="19">
        <v>148</v>
      </c>
      <c r="L658" s="19">
        <v>993.7</v>
      </c>
      <c r="M658" s="19">
        <v>0</v>
      </c>
      <c r="N658" s="19">
        <v>993.7</v>
      </c>
      <c r="O658" s="74">
        <v>7585.4961832061072</v>
      </c>
      <c r="P658" s="74"/>
    </row>
    <row r="659" spans="1:16" ht="19.5" customHeight="1">
      <c r="A659" s="28" t="s">
        <v>100</v>
      </c>
      <c r="B659" s="84" t="s">
        <v>39</v>
      </c>
      <c r="C659" s="69" t="s">
        <v>40</v>
      </c>
      <c r="D659" s="70"/>
      <c r="E659" s="19">
        <v>3</v>
      </c>
      <c r="F659" s="19"/>
      <c r="G659" s="19">
        <v>3</v>
      </c>
      <c r="H659" s="19">
        <v>15</v>
      </c>
      <c r="I659" s="19"/>
      <c r="J659" s="19">
        <v>15</v>
      </c>
      <c r="K659" s="19">
        <v>18</v>
      </c>
      <c r="L659" s="19">
        <v>28</v>
      </c>
      <c r="M659" s="19"/>
      <c r="N659" s="19">
        <v>28</v>
      </c>
      <c r="O659" s="74">
        <v>1866.6666666666667</v>
      </c>
      <c r="P659" s="74"/>
    </row>
    <row r="660" spans="1:16" ht="19.5" customHeight="1">
      <c r="A660" s="28" t="s">
        <v>100</v>
      </c>
      <c r="B660" s="85" t="s">
        <v>39</v>
      </c>
      <c r="C660" s="72" t="s">
        <v>41</v>
      </c>
      <c r="D660" s="73"/>
      <c r="E660" s="19">
        <v>2</v>
      </c>
      <c r="F660" s="19"/>
      <c r="G660" s="19">
        <v>2</v>
      </c>
      <c r="H660" s="19">
        <v>16</v>
      </c>
      <c r="I660" s="19"/>
      <c r="J660" s="19">
        <v>16</v>
      </c>
      <c r="K660" s="19">
        <v>18</v>
      </c>
      <c r="L660" s="19">
        <v>3.4</v>
      </c>
      <c r="M660" s="19"/>
      <c r="N660" s="19">
        <v>3.4</v>
      </c>
      <c r="O660" s="74">
        <v>212.5</v>
      </c>
      <c r="P660" s="74"/>
    </row>
    <row r="661" spans="1:16" ht="19.5">
      <c r="A661" s="28" t="s">
        <v>100</v>
      </c>
      <c r="B661" s="85"/>
      <c r="C661" s="72" t="s">
        <v>42</v>
      </c>
      <c r="D661" s="73"/>
      <c r="E661" s="19">
        <v>2</v>
      </c>
      <c r="F661" s="19"/>
      <c r="G661" s="19">
        <v>2</v>
      </c>
      <c r="H661" s="19">
        <v>9</v>
      </c>
      <c r="I661" s="19"/>
      <c r="J661" s="19">
        <v>9</v>
      </c>
      <c r="K661" s="19">
        <v>11</v>
      </c>
      <c r="L661" s="19">
        <v>1.7</v>
      </c>
      <c r="M661" s="19"/>
      <c r="N661" s="19">
        <v>1.7</v>
      </c>
      <c r="O661" s="74">
        <v>188.88888888888889</v>
      </c>
      <c r="P661" s="74"/>
    </row>
    <row r="662" spans="1:16" ht="19.5">
      <c r="A662" s="28" t="s">
        <v>100</v>
      </c>
      <c r="B662" s="85"/>
      <c r="C662" s="72" t="s">
        <v>43</v>
      </c>
      <c r="D662" s="73"/>
      <c r="E662" s="19">
        <v>6</v>
      </c>
      <c r="F662" s="19"/>
      <c r="G662" s="19">
        <v>6</v>
      </c>
      <c r="H662" s="19">
        <v>13</v>
      </c>
      <c r="I662" s="19"/>
      <c r="J662" s="19">
        <v>13</v>
      </c>
      <c r="K662" s="19">
        <v>19</v>
      </c>
      <c r="L662" s="19">
        <v>98</v>
      </c>
      <c r="M662" s="19"/>
      <c r="N662" s="19">
        <v>98</v>
      </c>
      <c r="O662" s="74">
        <v>7538.4615384615381</v>
      </c>
      <c r="P662" s="74"/>
    </row>
    <row r="663" spans="1:16" ht="19.5">
      <c r="A663" s="28" t="s">
        <v>100</v>
      </c>
      <c r="B663" s="85"/>
      <c r="C663" s="72" t="s">
        <v>44</v>
      </c>
      <c r="D663" s="73"/>
      <c r="E663" s="19">
        <v>5.5</v>
      </c>
      <c r="F663" s="19"/>
      <c r="G663" s="19">
        <v>5.5</v>
      </c>
      <c r="H663" s="19">
        <v>13</v>
      </c>
      <c r="I663" s="19"/>
      <c r="J663" s="19">
        <v>13</v>
      </c>
      <c r="K663" s="19">
        <v>18.5</v>
      </c>
      <c r="L663" s="19">
        <v>121</v>
      </c>
      <c r="M663" s="19"/>
      <c r="N663" s="19">
        <v>121</v>
      </c>
      <c r="O663" s="74">
        <v>9307.6923076923085</v>
      </c>
      <c r="P663" s="74"/>
    </row>
    <row r="664" spans="1:16" ht="19.5">
      <c r="A664" s="28" t="s">
        <v>100</v>
      </c>
      <c r="B664" s="85"/>
      <c r="C664" s="72" t="s">
        <v>45</v>
      </c>
      <c r="D664" s="73"/>
      <c r="E664" s="19">
        <v>1.5</v>
      </c>
      <c r="F664" s="19"/>
      <c r="G664" s="19">
        <v>1.5</v>
      </c>
      <c r="H664" s="19">
        <v>2</v>
      </c>
      <c r="I664" s="19"/>
      <c r="J664" s="19">
        <v>2</v>
      </c>
      <c r="K664" s="19">
        <v>3.5</v>
      </c>
      <c r="L664" s="19">
        <v>1</v>
      </c>
      <c r="M664" s="19"/>
      <c r="N664" s="19">
        <v>1</v>
      </c>
      <c r="O664" s="74">
        <v>500</v>
      </c>
      <c r="P664" s="74"/>
    </row>
    <row r="665" spans="1:16" ht="19.5">
      <c r="A665" s="28" t="s">
        <v>100</v>
      </c>
      <c r="B665" s="85"/>
      <c r="C665" s="72" t="s">
        <v>46</v>
      </c>
      <c r="D665" s="73"/>
      <c r="E665" s="19">
        <v>3</v>
      </c>
      <c r="F665" s="19"/>
      <c r="G665" s="19">
        <v>3</v>
      </c>
      <c r="H665" s="19">
        <v>34</v>
      </c>
      <c r="I665" s="19"/>
      <c r="J665" s="19">
        <v>34</v>
      </c>
      <c r="K665" s="19">
        <v>37</v>
      </c>
      <c r="L665" s="19">
        <v>197</v>
      </c>
      <c r="M665" s="19"/>
      <c r="N665" s="19">
        <v>197</v>
      </c>
      <c r="O665" s="74">
        <v>5794.1176470588234</v>
      </c>
      <c r="P665" s="74"/>
    </row>
    <row r="666" spans="1:16" ht="19.5">
      <c r="A666" s="28" t="s">
        <v>100</v>
      </c>
      <c r="B666" s="85"/>
      <c r="C666" s="72" t="s">
        <v>47</v>
      </c>
      <c r="D666" s="73"/>
      <c r="E666" s="19">
        <v>2</v>
      </c>
      <c r="F666" s="19"/>
      <c r="G666" s="19">
        <v>2</v>
      </c>
      <c r="H666" s="19">
        <v>4</v>
      </c>
      <c r="I666" s="19"/>
      <c r="J666" s="19">
        <v>4</v>
      </c>
      <c r="K666" s="19">
        <v>6</v>
      </c>
      <c r="L666" s="19">
        <v>0</v>
      </c>
      <c r="M666" s="19"/>
      <c r="N666" s="19">
        <v>0</v>
      </c>
      <c r="O666" s="74">
        <v>0</v>
      </c>
      <c r="P666" s="74"/>
    </row>
    <row r="667" spans="1:16" ht="19.5">
      <c r="A667" s="28" t="s">
        <v>100</v>
      </c>
      <c r="B667" s="86"/>
      <c r="C667" s="69" t="s">
        <v>48</v>
      </c>
      <c r="D667" s="69"/>
      <c r="E667" s="19">
        <v>25</v>
      </c>
      <c r="F667" s="19">
        <v>0</v>
      </c>
      <c r="G667" s="19">
        <v>25</v>
      </c>
      <c r="H667" s="19">
        <v>106</v>
      </c>
      <c r="I667" s="19">
        <v>0</v>
      </c>
      <c r="J667" s="19">
        <v>106</v>
      </c>
      <c r="K667" s="19">
        <v>131</v>
      </c>
      <c r="L667" s="19">
        <v>450.1</v>
      </c>
      <c r="M667" s="19">
        <v>0</v>
      </c>
      <c r="N667" s="19">
        <v>450.1</v>
      </c>
      <c r="O667" s="74">
        <v>4246.2264150943392</v>
      </c>
      <c r="P667" s="74"/>
    </row>
    <row r="668" spans="1:16" ht="19.5" customHeight="1">
      <c r="A668" s="28" t="s">
        <v>100</v>
      </c>
      <c r="B668" s="90" t="s">
        <v>49</v>
      </c>
      <c r="C668" s="69" t="s">
        <v>50</v>
      </c>
      <c r="D668" s="70"/>
      <c r="E668" s="19">
        <v>35</v>
      </c>
      <c r="F668" s="19"/>
      <c r="G668" s="19">
        <v>35</v>
      </c>
      <c r="H668" s="19">
        <v>384</v>
      </c>
      <c r="I668" s="19"/>
      <c r="J668" s="19">
        <v>384</v>
      </c>
      <c r="K668" s="19">
        <v>419</v>
      </c>
      <c r="L668" s="19">
        <v>942</v>
      </c>
      <c r="M668" s="19"/>
      <c r="N668" s="19">
        <v>942</v>
      </c>
      <c r="O668" s="74">
        <v>2453.125</v>
      </c>
      <c r="P668" s="74"/>
    </row>
    <row r="669" spans="1:16" ht="19.5" customHeight="1">
      <c r="A669" s="28" t="s">
        <v>100</v>
      </c>
      <c r="B669" s="91" t="s">
        <v>49</v>
      </c>
      <c r="C669" s="69" t="s">
        <v>51</v>
      </c>
      <c r="D669" s="70"/>
      <c r="E669" s="19"/>
      <c r="F669" s="19"/>
      <c r="G669" s="19">
        <v>0</v>
      </c>
      <c r="H669" s="19"/>
      <c r="I669" s="19"/>
      <c r="J669" s="19">
        <v>0</v>
      </c>
      <c r="K669" s="19">
        <v>0</v>
      </c>
      <c r="L669" s="19"/>
      <c r="M669" s="19"/>
      <c r="N669" s="19">
        <v>0</v>
      </c>
      <c r="O669" s="74"/>
      <c r="P669" s="74"/>
    </row>
    <row r="670" spans="1:16" ht="19.5">
      <c r="A670" s="28" t="s">
        <v>100</v>
      </c>
      <c r="B670" s="92"/>
      <c r="C670" s="14" t="s">
        <v>52</v>
      </c>
      <c r="D670" s="70"/>
      <c r="E670" s="19">
        <v>35</v>
      </c>
      <c r="F670" s="19">
        <v>0</v>
      </c>
      <c r="G670" s="19">
        <v>35</v>
      </c>
      <c r="H670" s="19">
        <v>384</v>
      </c>
      <c r="I670" s="19">
        <v>0</v>
      </c>
      <c r="J670" s="19">
        <v>384</v>
      </c>
      <c r="K670" s="19">
        <v>419</v>
      </c>
      <c r="L670" s="19">
        <v>942</v>
      </c>
      <c r="M670" s="19">
        <v>0</v>
      </c>
      <c r="N670" s="19">
        <v>942</v>
      </c>
      <c r="O670" s="74">
        <v>2453.125</v>
      </c>
      <c r="P670" s="74"/>
    </row>
    <row r="671" spans="1:16" ht="19.5" customHeight="1">
      <c r="A671" s="28" t="s">
        <v>100</v>
      </c>
      <c r="B671" s="84" t="s">
        <v>53</v>
      </c>
      <c r="C671" s="69" t="s">
        <v>54</v>
      </c>
      <c r="D671" s="70"/>
      <c r="E671" s="19">
        <v>139</v>
      </c>
      <c r="F671" s="19"/>
      <c r="G671" s="19">
        <v>139</v>
      </c>
      <c r="H671" s="19">
        <v>418</v>
      </c>
      <c r="I671" s="19"/>
      <c r="J671" s="19">
        <v>418</v>
      </c>
      <c r="K671" s="19">
        <v>557</v>
      </c>
      <c r="L671" s="19">
        <v>614</v>
      </c>
      <c r="M671" s="19"/>
      <c r="N671" s="19">
        <v>614</v>
      </c>
      <c r="O671" s="74">
        <v>1468.8995215311004</v>
      </c>
      <c r="P671" s="74"/>
    </row>
    <row r="672" spans="1:16" ht="19.5">
      <c r="A672" s="28" t="s">
        <v>100</v>
      </c>
      <c r="B672" s="85"/>
      <c r="C672" s="69" t="s">
        <v>55</v>
      </c>
      <c r="D672" s="70"/>
      <c r="E672" s="19">
        <v>18</v>
      </c>
      <c r="F672" s="19"/>
      <c r="G672" s="19">
        <v>18</v>
      </c>
      <c r="H672" s="19">
        <v>101</v>
      </c>
      <c r="I672" s="19"/>
      <c r="J672" s="19">
        <v>101</v>
      </c>
      <c r="K672" s="19">
        <v>119</v>
      </c>
      <c r="L672" s="19">
        <v>44</v>
      </c>
      <c r="M672" s="19"/>
      <c r="N672" s="19">
        <v>44</v>
      </c>
      <c r="O672" s="74">
        <v>435.64356435643566</v>
      </c>
      <c r="P672" s="74"/>
    </row>
    <row r="673" spans="1:16" ht="19.5">
      <c r="A673" s="28" t="s">
        <v>100</v>
      </c>
      <c r="B673" s="85"/>
      <c r="C673" s="69" t="s">
        <v>56</v>
      </c>
      <c r="D673" s="70"/>
      <c r="E673" s="19">
        <v>85</v>
      </c>
      <c r="F673" s="19"/>
      <c r="G673" s="19">
        <v>85</v>
      </c>
      <c r="H673" s="19">
        <v>92</v>
      </c>
      <c r="I673" s="19"/>
      <c r="J673" s="19">
        <v>92</v>
      </c>
      <c r="K673" s="19">
        <v>177</v>
      </c>
      <c r="L673" s="19">
        <v>31</v>
      </c>
      <c r="M673" s="19"/>
      <c r="N673" s="19">
        <v>31</v>
      </c>
      <c r="O673" s="74">
        <v>336.95652173913044</v>
      </c>
      <c r="P673" s="74"/>
    </row>
    <row r="674" spans="1:16" ht="19.5">
      <c r="A674" s="28" t="s">
        <v>100</v>
      </c>
      <c r="B674" s="85"/>
      <c r="C674" s="69" t="s">
        <v>57</v>
      </c>
      <c r="D674" s="70"/>
      <c r="E674" s="19"/>
      <c r="F674" s="19"/>
      <c r="G674" s="19">
        <v>0</v>
      </c>
      <c r="H674" s="19"/>
      <c r="I674" s="19"/>
      <c r="J674" s="19">
        <v>0</v>
      </c>
      <c r="K674" s="19">
        <v>0</v>
      </c>
      <c r="L674" s="19"/>
      <c r="M674" s="19"/>
      <c r="N674" s="19">
        <v>0</v>
      </c>
      <c r="O674" s="74"/>
      <c r="P674" s="74"/>
    </row>
    <row r="675" spans="1:16" ht="19.5">
      <c r="A675" s="28" t="s">
        <v>100</v>
      </c>
      <c r="B675" s="86"/>
      <c r="C675" s="69" t="s">
        <v>58</v>
      </c>
      <c r="D675" s="70"/>
      <c r="E675" s="19">
        <v>242</v>
      </c>
      <c r="F675" s="19">
        <v>0</v>
      </c>
      <c r="G675" s="19">
        <v>242</v>
      </c>
      <c r="H675" s="19">
        <v>611</v>
      </c>
      <c r="I675" s="19">
        <v>0</v>
      </c>
      <c r="J675" s="19">
        <v>611</v>
      </c>
      <c r="K675" s="19">
        <v>853</v>
      </c>
      <c r="L675" s="19">
        <v>689</v>
      </c>
      <c r="M675" s="19">
        <v>0</v>
      </c>
      <c r="N675" s="19">
        <v>689</v>
      </c>
      <c r="O675" s="74">
        <v>1127.6595744680851</v>
      </c>
      <c r="P675" s="74"/>
    </row>
    <row r="676" spans="1:16" ht="19.5" customHeight="1">
      <c r="A676" s="28" t="s">
        <v>100</v>
      </c>
      <c r="B676" s="90" t="s">
        <v>89</v>
      </c>
      <c r="C676" s="69" t="s">
        <v>59</v>
      </c>
      <c r="D676" s="70"/>
      <c r="E676" s="19">
        <v>3</v>
      </c>
      <c r="F676" s="19"/>
      <c r="G676" s="19">
        <v>3</v>
      </c>
      <c r="H676" s="19">
        <v>8</v>
      </c>
      <c r="I676" s="19"/>
      <c r="J676" s="19">
        <v>8</v>
      </c>
      <c r="K676" s="19">
        <v>11</v>
      </c>
      <c r="L676" s="19">
        <v>1</v>
      </c>
      <c r="M676" s="19"/>
      <c r="N676" s="19">
        <v>1</v>
      </c>
      <c r="O676" s="74">
        <v>125</v>
      </c>
      <c r="P676" s="74"/>
    </row>
    <row r="677" spans="1:16" ht="19.5">
      <c r="A677" s="28" t="s">
        <v>100</v>
      </c>
      <c r="B677" s="91"/>
      <c r="C677" s="69" t="s">
        <v>60</v>
      </c>
      <c r="D677" s="70"/>
      <c r="E677" s="19"/>
      <c r="F677" s="19"/>
      <c r="G677" s="19">
        <v>0</v>
      </c>
      <c r="H677" s="19"/>
      <c r="I677" s="19"/>
      <c r="J677" s="19">
        <v>0</v>
      </c>
      <c r="K677" s="19">
        <v>0</v>
      </c>
      <c r="L677" s="19"/>
      <c r="M677" s="19"/>
      <c r="N677" s="19">
        <v>0</v>
      </c>
      <c r="O677" s="74"/>
      <c r="P677" s="74"/>
    </row>
    <row r="678" spans="1:16" ht="19.5">
      <c r="A678" s="28" t="s">
        <v>100</v>
      </c>
      <c r="B678" s="92"/>
      <c r="C678" s="69" t="s">
        <v>61</v>
      </c>
      <c r="D678" s="70"/>
      <c r="E678" s="19">
        <v>3</v>
      </c>
      <c r="F678" s="19">
        <v>0</v>
      </c>
      <c r="G678" s="19">
        <v>3</v>
      </c>
      <c r="H678" s="19">
        <v>8</v>
      </c>
      <c r="I678" s="19">
        <v>0</v>
      </c>
      <c r="J678" s="19">
        <v>8</v>
      </c>
      <c r="K678" s="19">
        <v>11</v>
      </c>
      <c r="L678" s="19">
        <v>1</v>
      </c>
      <c r="M678" s="19">
        <v>0</v>
      </c>
      <c r="N678" s="19">
        <v>1</v>
      </c>
      <c r="O678" s="74">
        <v>125</v>
      </c>
      <c r="P678" s="74"/>
    </row>
    <row r="679" spans="1:16" ht="19.5" customHeight="1">
      <c r="A679" s="28" t="s">
        <v>100</v>
      </c>
      <c r="B679" s="93" t="s">
        <v>62</v>
      </c>
      <c r="C679" s="69" t="s">
        <v>63</v>
      </c>
      <c r="D679" s="70"/>
      <c r="E679" s="19"/>
      <c r="F679" s="19"/>
      <c r="G679" s="19">
        <v>0</v>
      </c>
      <c r="H679" s="19"/>
      <c r="I679" s="19"/>
      <c r="J679" s="19">
        <v>0</v>
      </c>
      <c r="K679" s="19">
        <v>0</v>
      </c>
      <c r="L679" s="19"/>
      <c r="M679" s="19"/>
      <c r="N679" s="19">
        <v>0</v>
      </c>
      <c r="O679" s="74"/>
      <c r="P679" s="74"/>
    </row>
    <row r="680" spans="1:16" ht="19.5">
      <c r="A680" s="28" t="s">
        <v>100</v>
      </c>
      <c r="B680" s="94"/>
      <c r="C680" s="69" t="s">
        <v>64</v>
      </c>
      <c r="D680" s="70"/>
      <c r="E680" s="19">
        <v>10</v>
      </c>
      <c r="F680" s="19"/>
      <c r="G680" s="19">
        <v>10</v>
      </c>
      <c r="H680" s="19">
        <v>159</v>
      </c>
      <c r="I680" s="19"/>
      <c r="J680" s="19">
        <v>159</v>
      </c>
      <c r="K680" s="19">
        <v>169</v>
      </c>
      <c r="L680" s="19">
        <v>664</v>
      </c>
      <c r="M680" s="19"/>
      <c r="N680" s="19">
        <v>664</v>
      </c>
      <c r="O680" s="74">
        <v>4176.1006289308179</v>
      </c>
      <c r="P680" s="74"/>
    </row>
    <row r="681" spans="1:16" ht="19.5">
      <c r="A681" s="28" t="s">
        <v>100</v>
      </c>
      <c r="B681" s="94"/>
      <c r="C681" s="69" t="s">
        <v>65</v>
      </c>
      <c r="D681" s="70"/>
      <c r="E681" s="19"/>
      <c r="F681" s="19"/>
      <c r="G681" s="19">
        <v>0</v>
      </c>
      <c r="H681" s="19"/>
      <c r="I681" s="19"/>
      <c r="J681" s="19">
        <v>0</v>
      </c>
      <c r="K681" s="19">
        <v>0</v>
      </c>
      <c r="L681" s="19"/>
      <c r="M681" s="19"/>
      <c r="N681" s="19">
        <v>0</v>
      </c>
      <c r="O681" s="74"/>
      <c r="P681" s="74"/>
    </row>
    <row r="682" spans="1:16" ht="19.5">
      <c r="A682" s="28" t="s">
        <v>100</v>
      </c>
      <c r="B682" s="94"/>
      <c r="C682" s="69" t="s">
        <v>66</v>
      </c>
      <c r="D682" s="70"/>
      <c r="E682" s="19"/>
      <c r="F682" s="19"/>
      <c r="G682" s="19">
        <v>0</v>
      </c>
      <c r="H682" s="19"/>
      <c r="I682" s="19"/>
      <c r="J682" s="19">
        <v>0</v>
      </c>
      <c r="K682" s="19">
        <v>0</v>
      </c>
      <c r="L682" s="19"/>
      <c r="M682" s="19"/>
      <c r="N682" s="19">
        <v>0</v>
      </c>
      <c r="O682" s="74"/>
      <c r="P682" s="74"/>
    </row>
    <row r="683" spans="1:16" ht="19.5">
      <c r="A683" s="28" t="s">
        <v>100</v>
      </c>
      <c r="B683" s="94"/>
      <c r="C683" s="69" t="s">
        <v>67</v>
      </c>
      <c r="D683" s="70"/>
      <c r="E683" s="19">
        <v>0</v>
      </c>
      <c r="F683" s="19"/>
      <c r="G683" s="19">
        <v>0</v>
      </c>
      <c r="H683" s="19">
        <v>31</v>
      </c>
      <c r="I683" s="19"/>
      <c r="J683" s="19">
        <v>31</v>
      </c>
      <c r="K683" s="19">
        <v>31</v>
      </c>
      <c r="L683" s="19">
        <v>10</v>
      </c>
      <c r="M683" s="19"/>
      <c r="N683" s="19">
        <v>10</v>
      </c>
      <c r="O683" s="74">
        <v>322.58064516129031</v>
      </c>
      <c r="P683" s="74"/>
    </row>
    <row r="684" spans="1:16" ht="19.5">
      <c r="A684" s="28" t="s">
        <v>100</v>
      </c>
      <c r="B684" s="95"/>
      <c r="C684" s="69" t="s">
        <v>68</v>
      </c>
      <c r="D684" s="70"/>
      <c r="E684" s="19">
        <v>10</v>
      </c>
      <c r="F684" s="19">
        <v>0</v>
      </c>
      <c r="G684" s="19">
        <v>10</v>
      </c>
      <c r="H684" s="19">
        <v>190</v>
      </c>
      <c r="I684" s="19">
        <v>0</v>
      </c>
      <c r="J684" s="19">
        <v>190</v>
      </c>
      <c r="K684" s="19">
        <v>200</v>
      </c>
      <c r="L684" s="19">
        <v>674</v>
      </c>
      <c r="M684" s="19">
        <v>0</v>
      </c>
      <c r="N684" s="19">
        <v>674</v>
      </c>
      <c r="O684" s="74">
        <v>3547.3684210526317</v>
      </c>
      <c r="P684" s="74"/>
    </row>
    <row r="685" spans="1:16" ht="19.5" customHeight="1">
      <c r="A685" s="28" t="s">
        <v>100</v>
      </c>
      <c r="B685" s="94" t="s">
        <v>69</v>
      </c>
      <c r="C685" s="93" t="s">
        <v>70</v>
      </c>
      <c r="D685" s="3" t="s">
        <v>71</v>
      </c>
      <c r="E685" s="19"/>
      <c r="F685" s="19"/>
      <c r="G685" s="19">
        <v>0</v>
      </c>
      <c r="H685" s="19">
        <v>19.2</v>
      </c>
      <c r="I685" s="19"/>
      <c r="J685" s="19">
        <v>19.2</v>
      </c>
      <c r="K685" s="19">
        <v>19.2</v>
      </c>
      <c r="L685" s="19">
        <v>1945</v>
      </c>
      <c r="M685" s="19"/>
      <c r="N685" s="19">
        <v>1945</v>
      </c>
      <c r="O685" s="74">
        <v>101302.08333333334</v>
      </c>
      <c r="P685" s="74"/>
    </row>
    <row r="686" spans="1:16" ht="19.5">
      <c r="A686" s="28" t="s">
        <v>100</v>
      </c>
      <c r="B686" s="94"/>
      <c r="C686" s="94"/>
      <c r="D686" s="3" t="s">
        <v>22</v>
      </c>
      <c r="E686" s="19"/>
      <c r="F686" s="19"/>
      <c r="G686" s="19">
        <v>0</v>
      </c>
      <c r="H686" s="19">
        <v>2</v>
      </c>
      <c r="I686" s="19"/>
      <c r="J686" s="19">
        <v>2</v>
      </c>
      <c r="K686" s="19">
        <v>2</v>
      </c>
      <c r="L686" s="19">
        <v>140</v>
      </c>
      <c r="M686" s="19"/>
      <c r="N686" s="19">
        <v>140</v>
      </c>
      <c r="O686" s="74">
        <v>70000</v>
      </c>
      <c r="P686" s="74"/>
    </row>
    <row r="687" spans="1:16" ht="19.5">
      <c r="A687" s="28" t="s">
        <v>100</v>
      </c>
      <c r="B687" s="94"/>
      <c r="C687" s="94"/>
      <c r="D687" s="3" t="s">
        <v>23</v>
      </c>
      <c r="E687" s="19"/>
      <c r="F687" s="19"/>
      <c r="G687" s="19">
        <v>0</v>
      </c>
      <c r="H687" s="19">
        <v>20.7</v>
      </c>
      <c r="I687" s="19"/>
      <c r="J687" s="19">
        <v>20.7</v>
      </c>
      <c r="K687" s="19">
        <v>20.7</v>
      </c>
      <c r="L687" s="19">
        <v>1800</v>
      </c>
      <c r="M687" s="19"/>
      <c r="N687" s="19">
        <v>1800</v>
      </c>
      <c r="O687" s="74">
        <v>86956.521739130432</v>
      </c>
      <c r="P687" s="74"/>
    </row>
    <row r="688" spans="1:16" ht="19.5">
      <c r="A688" s="28" t="s">
        <v>100</v>
      </c>
      <c r="B688" s="94"/>
      <c r="C688" s="94"/>
      <c r="D688" s="3" t="s">
        <v>24</v>
      </c>
      <c r="E688" s="19"/>
      <c r="F688" s="19"/>
      <c r="G688" s="19">
        <v>0</v>
      </c>
      <c r="H688" s="19">
        <v>0.9</v>
      </c>
      <c r="I688" s="19"/>
      <c r="J688" s="19">
        <v>0.9</v>
      </c>
      <c r="K688" s="19">
        <v>0.9</v>
      </c>
      <c r="L688" s="19">
        <v>117</v>
      </c>
      <c r="M688" s="19"/>
      <c r="N688" s="19">
        <v>117</v>
      </c>
      <c r="O688" s="74">
        <v>130000</v>
      </c>
      <c r="P688" s="74"/>
    </row>
    <row r="689" spans="1:16" ht="19.5">
      <c r="A689" s="28" t="s">
        <v>100</v>
      </c>
      <c r="B689" s="94"/>
      <c r="C689" s="94"/>
      <c r="D689" s="3" t="s">
        <v>25</v>
      </c>
      <c r="E689" s="19"/>
      <c r="F689" s="19"/>
      <c r="G689" s="19">
        <v>0</v>
      </c>
      <c r="H689" s="19">
        <v>19.7</v>
      </c>
      <c r="I689" s="19"/>
      <c r="J689" s="19">
        <v>19.7</v>
      </c>
      <c r="K689" s="19">
        <v>19.7</v>
      </c>
      <c r="L689" s="19">
        <v>456</v>
      </c>
      <c r="M689" s="19"/>
      <c r="N689" s="19">
        <v>456</v>
      </c>
      <c r="O689" s="74">
        <v>23147.208121827411</v>
      </c>
      <c r="P689" s="74"/>
    </row>
    <row r="690" spans="1:16" ht="19.5">
      <c r="A690" s="28" t="s">
        <v>100</v>
      </c>
      <c r="B690" s="94"/>
      <c r="C690" s="95"/>
      <c r="D690" s="15" t="s">
        <v>72</v>
      </c>
      <c r="E690" s="19">
        <v>0</v>
      </c>
      <c r="F690" s="19">
        <v>0</v>
      </c>
      <c r="G690" s="19">
        <v>0</v>
      </c>
      <c r="H690" s="19">
        <v>62.5</v>
      </c>
      <c r="I690" s="19">
        <v>0</v>
      </c>
      <c r="J690" s="19">
        <v>62.5</v>
      </c>
      <c r="K690" s="19">
        <v>62.5</v>
      </c>
      <c r="L690" s="19">
        <v>4458</v>
      </c>
      <c r="M690" s="19">
        <v>0</v>
      </c>
      <c r="N690" s="19">
        <v>4458</v>
      </c>
      <c r="O690" s="74">
        <v>71328</v>
      </c>
      <c r="P690" s="74"/>
    </row>
    <row r="691" spans="1:16" ht="19.5" customHeight="1">
      <c r="A691" s="28" t="s">
        <v>100</v>
      </c>
      <c r="B691" s="94"/>
      <c r="C691" s="93" t="s">
        <v>73</v>
      </c>
      <c r="D691" s="3" t="s">
        <v>21</v>
      </c>
      <c r="E691" s="19"/>
      <c r="F691" s="19"/>
      <c r="G691" s="19">
        <v>0</v>
      </c>
      <c r="H691" s="19"/>
      <c r="I691" s="19"/>
      <c r="J691" s="19">
        <v>0</v>
      </c>
      <c r="K691" s="19">
        <v>0</v>
      </c>
      <c r="L691" s="19"/>
      <c r="M691" s="19"/>
      <c r="N691" s="19">
        <v>0</v>
      </c>
      <c r="O691" s="74"/>
      <c r="P691" s="74"/>
    </row>
    <row r="692" spans="1:16" ht="19.5">
      <c r="A692" s="28" t="s">
        <v>100</v>
      </c>
      <c r="B692" s="94"/>
      <c r="C692" s="94"/>
      <c r="D692" s="3" t="s">
        <v>74</v>
      </c>
      <c r="E692" s="19"/>
      <c r="F692" s="19"/>
      <c r="G692" s="19">
        <v>0</v>
      </c>
      <c r="H692" s="19">
        <v>1</v>
      </c>
      <c r="I692" s="19"/>
      <c r="J692" s="19">
        <v>1</v>
      </c>
      <c r="K692" s="19">
        <v>1</v>
      </c>
      <c r="L692" s="19">
        <v>250</v>
      </c>
      <c r="M692" s="19"/>
      <c r="N692" s="19">
        <v>250</v>
      </c>
      <c r="O692" s="74">
        <v>250000</v>
      </c>
      <c r="P692" s="74"/>
    </row>
    <row r="693" spans="1:16" ht="19.5">
      <c r="A693" s="28" t="s">
        <v>100</v>
      </c>
      <c r="B693" s="94"/>
      <c r="C693" s="94"/>
      <c r="D693" s="3" t="s">
        <v>75</v>
      </c>
      <c r="E693" s="19"/>
      <c r="F693" s="19"/>
      <c r="G693" s="19">
        <v>0</v>
      </c>
      <c r="H693" s="19">
        <v>0.3</v>
      </c>
      <c r="I693" s="19"/>
      <c r="J693" s="19">
        <v>0.3</v>
      </c>
      <c r="K693" s="19">
        <v>0.3</v>
      </c>
      <c r="L693" s="19">
        <v>9</v>
      </c>
      <c r="M693" s="19"/>
      <c r="N693" s="19">
        <v>9</v>
      </c>
      <c r="O693" s="74">
        <v>30000</v>
      </c>
      <c r="P693" s="74"/>
    </row>
    <row r="694" spans="1:16" ht="19.5">
      <c r="A694" s="28" t="s">
        <v>100</v>
      </c>
      <c r="B694" s="94"/>
      <c r="C694" s="95"/>
      <c r="D694" s="15" t="s">
        <v>76</v>
      </c>
      <c r="E694" s="19">
        <v>0</v>
      </c>
      <c r="F694" s="19">
        <v>0</v>
      </c>
      <c r="G694" s="19">
        <v>0</v>
      </c>
      <c r="H694" s="19">
        <v>1.3</v>
      </c>
      <c r="I694" s="19">
        <v>0</v>
      </c>
      <c r="J694" s="19">
        <v>1.3</v>
      </c>
      <c r="K694" s="19">
        <v>1.3</v>
      </c>
      <c r="L694" s="19">
        <v>259</v>
      </c>
      <c r="M694" s="19">
        <v>0</v>
      </c>
      <c r="N694" s="19">
        <v>259</v>
      </c>
      <c r="O694" s="74">
        <v>199230.76923076922</v>
      </c>
      <c r="P694" s="74"/>
    </row>
    <row r="695" spans="1:16" ht="19.5">
      <c r="A695" s="28" t="s">
        <v>100</v>
      </c>
      <c r="B695" s="95"/>
      <c r="C695" s="16" t="s">
        <v>77</v>
      </c>
      <c r="D695" s="16"/>
      <c r="E695" s="19">
        <v>0</v>
      </c>
      <c r="F695" s="19">
        <v>0</v>
      </c>
      <c r="G695" s="19">
        <v>0</v>
      </c>
      <c r="H695" s="19">
        <v>63.8</v>
      </c>
      <c r="I695" s="19">
        <v>0</v>
      </c>
      <c r="J695" s="19">
        <v>63.8</v>
      </c>
      <c r="K695" s="19">
        <v>63.8</v>
      </c>
      <c r="L695" s="19">
        <v>4717</v>
      </c>
      <c r="M695" s="19">
        <v>0</v>
      </c>
      <c r="N695" s="19">
        <v>4717</v>
      </c>
      <c r="O695" s="74">
        <v>73934.169278996866</v>
      </c>
      <c r="P695" s="74"/>
    </row>
    <row r="696" spans="1:16" ht="19.5" customHeight="1">
      <c r="A696" s="28" t="s">
        <v>100</v>
      </c>
      <c r="B696" s="84" t="s">
        <v>78</v>
      </c>
      <c r="C696" s="3" t="s">
        <v>79</v>
      </c>
      <c r="D696" s="3"/>
      <c r="E696" s="19">
        <v>15</v>
      </c>
      <c r="F696" s="19"/>
      <c r="G696" s="19">
        <v>15</v>
      </c>
      <c r="H696" s="19">
        <v>70</v>
      </c>
      <c r="I696" s="19"/>
      <c r="J696" s="19">
        <v>70</v>
      </c>
      <c r="K696" s="19">
        <v>85</v>
      </c>
      <c r="L696" s="19">
        <v>0.8</v>
      </c>
      <c r="M696" s="19"/>
      <c r="N696" s="19">
        <v>0.8</v>
      </c>
      <c r="O696" s="5">
        <v>11.428571428571429</v>
      </c>
      <c r="P696" s="74"/>
    </row>
    <row r="697" spans="1:16" ht="19.5">
      <c r="A697" s="28" t="s">
        <v>100</v>
      </c>
      <c r="B697" s="85"/>
      <c r="C697" s="3" t="s">
        <v>80</v>
      </c>
      <c r="D697" s="3"/>
      <c r="E697" s="19">
        <v>100</v>
      </c>
      <c r="F697" s="19"/>
      <c r="G697" s="19">
        <v>100</v>
      </c>
      <c r="H697" s="19">
        <v>200</v>
      </c>
      <c r="I697" s="19"/>
      <c r="J697" s="19">
        <v>200</v>
      </c>
      <c r="K697" s="19">
        <v>300</v>
      </c>
      <c r="L697" s="19">
        <v>800</v>
      </c>
      <c r="M697" s="19"/>
      <c r="N697" s="19">
        <v>800</v>
      </c>
      <c r="O697" s="74">
        <v>4000</v>
      </c>
      <c r="P697" s="74"/>
    </row>
    <row r="698" spans="1:16" ht="19.5">
      <c r="A698" s="28" t="s">
        <v>100</v>
      </c>
      <c r="B698" s="85"/>
      <c r="C698" s="3" t="s">
        <v>81</v>
      </c>
      <c r="D698" s="3"/>
      <c r="E698" s="19">
        <v>37</v>
      </c>
      <c r="F698" s="19"/>
      <c r="G698" s="19">
        <v>37</v>
      </c>
      <c r="H698" s="19">
        <v>26</v>
      </c>
      <c r="I698" s="19"/>
      <c r="J698" s="19">
        <v>26</v>
      </c>
      <c r="K698" s="19">
        <v>63</v>
      </c>
      <c r="L698" s="19">
        <v>1658</v>
      </c>
      <c r="M698" s="19"/>
      <c r="N698" s="19">
        <v>1658</v>
      </c>
      <c r="O698" s="74">
        <v>63769.230769230766</v>
      </c>
      <c r="P698" s="74"/>
    </row>
    <row r="699" spans="1:16" ht="19.5">
      <c r="A699" s="28" t="s">
        <v>100</v>
      </c>
      <c r="B699" s="85"/>
      <c r="C699" s="3" t="s">
        <v>82</v>
      </c>
      <c r="D699" s="3"/>
      <c r="E699" s="19"/>
      <c r="F699" s="19"/>
      <c r="G699" s="19">
        <v>0</v>
      </c>
      <c r="H699" s="19">
        <v>0</v>
      </c>
      <c r="I699" s="19"/>
      <c r="J699" s="19">
        <v>0</v>
      </c>
      <c r="K699" s="19">
        <v>0</v>
      </c>
      <c r="L699" s="19">
        <v>0</v>
      </c>
      <c r="M699" s="19"/>
      <c r="N699" s="19">
        <v>0</v>
      </c>
      <c r="O699" s="74"/>
      <c r="P699" s="74"/>
    </row>
    <row r="700" spans="1:16" ht="19.5">
      <c r="A700" s="28" t="s">
        <v>100</v>
      </c>
      <c r="B700" s="85"/>
      <c r="C700" s="3" t="s">
        <v>83</v>
      </c>
      <c r="D700" s="3"/>
      <c r="E700" s="19"/>
      <c r="F700" s="19"/>
      <c r="G700" s="19">
        <v>0</v>
      </c>
      <c r="H700" s="19">
        <v>7</v>
      </c>
      <c r="I700" s="19"/>
      <c r="J700" s="19">
        <v>7</v>
      </c>
      <c r="K700" s="19">
        <v>7</v>
      </c>
      <c r="L700" s="19">
        <v>1399</v>
      </c>
      <c r="M700" s="19"/>
      <c r="N700" s="19">
        <v>1399</v>
      </c>
      <c r="O700" s="74">
        <v>199857.14285714287</v>
      </c>
      <c r="P700" s="74"/>
    </row>
    <row r="701" spans="1:16" ht="19.5">
      <c r="A701" s="28" t="s">
        <v>100</v>
      </c>
      <c r="B701" s="86"/>
      <c r="C701" s="69" t="s">
        <v>84</v>
      </c>
      <c r="D701" s="70"/>
      <c r="E701" s="19">
        <v>152</v>
      </c>
      <c r="F701" s="19">
        <v>0</v>
      </c>
      <c r="G701" s="19">
        <v>152</v>
      </c>
      <c r="H701" s="19">
        <v>303</v>
      </c>
      <c r="I701" s="19">
        <v>0</v>
      </c>
      <c r="J701" s="19">
        <v>303</v>
      </c>
      <c r="K701" s="19">
        <v>455</v>
      </c>
      <c r="L701" s="19">
        <v>3857.8</v>
      </c>
      <c r="M701" s="19">
        <v>0</v>
      </c>
      <c r="N701" s="19">
        <v>3857.8</v>
      </c>
      <c r="O701" s="74">
        <v>12732.013201320133</v>
      </c>
      <c r="P701" s="74"/>
    </row>
    <row r="702" spans="1:16" ht="19.5">
      <c r="A702" s="28" t="s">
        <v>100</v>
      </c>
      <c r="B702" s="87" t="s">
        <v>85</v>
      </c>
      <c r="C702" s="88"/>
      <c r="D702" s="89"/>
      <c r="E702" s="19">
        <v>484</v>
      </c>
      <c r="F702" s="19">
        <v>0</v>
      </c>
      <c r="G702" s="19">
        <v>484</v>
      </c>
      <c r="H702" s="19">
        <v>1796.8</v>
      </c>
      <c r="I702" s="19">
        <v>0</v>
      </c>
      <c r="J702" s="19">
        <v>1796.8</v>
      </c>
      <c r="K702" s="19">
        <v>2280.8000000000002</v>
      </c>
      <c r="L702" s="19">
        <v>12324.6</v>
      </c>
      <c r="M702" s="19">
        <v>0</v>
      </c>
      <c r="N702" s="19">
        <v>12324.6</v>
      </c>
      <c r="O702" s="74"/>
      <c r="P702" s="74"/>
    </row>
    <row r="703" spans="1:16" ht="19.5">
      <c r="A703" s="28" t="s">
        <v>11</v>
      </c>
      <c r="B703" s="98" t="s">
        <v>26</v>
      </c>
      <c r="C703" s="99"/>
      <c r="D703" s="100"/>
      <c r="E703" s="96" t="s">
        <v>27</v>
      </c>
      <c r="F703" s="96"/>
      <c r="G703" s="96"/>
      <c r="H703" s="96" t="s">
        <v>28</v>
      </c>
      <c r="I703" s="96"/>
      <c r="J703" s="96"/>
      <c r="K703" s="96" t="s">
        <v>29</v>
      </c>
      <c r="L703" s="96" t="s">
        <v>30</v>
      </c>
      <c r="M703" s="96"/>
      <c r="N703" s="96"/>
      <c r="O703" s="96" t="s">
        <v>31</v>
      </c>
      <c r="P703" s="96"/>
    </row>
    <row r="704" spans="1:16" ht="19.5">
      <c r="A704" s="28" t="s">
        <v>11</v>
      </c>
      <c r="B704" s="101"/>
      <c r="C704" s="102"/>
      <c r="D704" s="103"/>
      <c r="E704" s="74" t="s">
        <v>32</v>
      </c>
      <c r="F704" s="74" t="s">
        <v>33</v>
      </c>
      <c r="G704" s="74" t="s">
        <v>0</v>
      </c>
      <c r="H704" s="74" t="s">
        <v>32</v>
      </c>
      <c r="I704" s="74" t="s">
        <v>33</v>
      </c>
      <c r="J704" s="74" t="s">
        <v>0</v>
      </c>
      <c r="K704" s="96"/>
      <c r="L704" s="74" t="s">
        <v>32</v>
      </c>
      <c r="M704" s="74" t="s">
        <v>33</v>
      </c>
      <c r="N704" s="74" t="s">
        <v>0</v>
      </c>
      <c r="O704" s="74" t="s">
        <v>32</v>
      </c>
      <c r="P704" s="74" t="s">
        <v>33</v>
      </c>
    </row>
    <row r="705" spans="1:16" ht="19.5">
      <c r="A705" s="28" t="s">
        <v>11</v>
      </c>
      <c r="B705" s="97" t="s">
        <v>34</v>
      </c>
      <c r="C705" s="72" t="s">
        <v>35</v>
      </c>
      <c r="D705" s="73"/>
      <c r="E705" s="19">
        <v>19</v>
      </c>
      <c r="F705" s="19"/>
      <c r="G705" s="19">
        <v>19</v>
      </c>
      <c r="H705" s="19">
        <v>460</v>
      </c>
      <c r="I705" s="19"/>
      <c r="J705" s="19">
        <v>460</v>
      </c>
      <c r="K705" s="19">
        <v>479</v>
      </c>
      <c r="L705" s="19">
        <v>10519</v>
      </c>
      <c r="M705" s="19"/>
      <c r="N705" s="19">
        <v>10519</v>
      </c>
      <c r="O705" s="74">
        <v>22867.391304347828</v>
      </c>
      <c r="P705" s="74"/>
    </row>
    <row r="706" spans="1:16" ht="19.5">
      <c r="A706" s="28" t="s">
        <v>11</v>
      </c>
      <c r="B706" s="97"/>
      <c r="C706" s="72" t="s">
        <v>36</v>
      </c>
      <c r="D706" s="73"/>
      <c r="E706" s="19">
        <v>1</v>
      </c>
      <c r="F706" s="19"/>
      <c r="G706" s="19">
        <v>1</v>
      </c>
      <c r="H706" s="19">
        <v>8</v>
      </c>
      <c r="I706" s="19"/>
      <c r="J706" s="19">
        <v>8</v>
      </c>
      <c r="K706" s="19">
        <v>9</v>
      </c>
      <c r="L706" s="19">
        <v>15</v>
      </c>
      <c r="M706" s="19"/>
      <c r="N706" s="19">
        <v>15</v>
      </c>
      <c r="O706" s="74">
        <v>1875</v>
      </c>
      <c r="P706" s="74"/>
    </row>
    <row r="707" spans="1:16" ht="19.5">
      <c r="A707" s="28" t="s">
        <v>11</v>
      </c>
      <c r="B707" s="97"/>
      <c r="C707" s="72" t="s">
        <v>37</v>
      </c>
      <c r="D707" s="73"/>
      <c r="E707" s="19">
        <v>4</v>
      </c>
      <c r="F707" s="19"/>
      <c r="G707" s="19">
        <v>4</v>
      </c>
      <c r="H707" s="19">
        <v>80</v>
      </c>
      <c r="I707" s="19"/>
      <c r="J707" s="19">
        <v>80</v>
      </c>
      <c r="K707" s="19">
        <v>84</v>
      </c>
      <c r="L707" s="19">
        <v>110</v>
      </c>
      <c r="M707" s="19"/>
      <c r="N707" s="19">
        <v>110</v>
      </c>
      <c r="O707" s="74">
        <v>1375</v>
      </c>
      <c r="P707" s="74"/>
    </row>
    <row r="708" spans="1:16" ht="19.5">
      <c r="A708" s="28" t="s">
        <v>11</v>
      </c>
      <c r="B708" s="97"/>
      <c r="C708" s="72" t="s">
        <v>38</v>
      </c>
      <c r="D708" s="73"/>
      <c r="E708" s="19">
        <v>24</v>
      </c>
      <c r="F708" s="19">
        <v>0</v>
      </c>
      <c r="G708" s="19">
        <v>24</v>
      </c>
      <c r="H708" s="19">
        <v>548</v>
      </c>
      <c r="I708" s="19">
        <v>0</v>
      </c>
      <c r="J708" s="19">
        <v>548</v>
      </c>
      <c r="K708" s="19">
        <v>572</v>
      </c>
      <c r="L708" s="19">
        <v>10644</v>
      </c>
      <c r="M708" s="19">
        <v>0</v>
      </c>
      <c r="N708" s="19">
        <v>10644</v>
      </c>
      <c r="O708" s="74">
        <v>19423.357664233579</v>
      </c>
      <c r="P708" s="74"/>
    </row>
    <row r="709" spans="1:16" ht="19.5">
      <c r="A709" s="28" t="s">
        <v>11</v>
      </c>
      <c r="B709" s="84" t="s">
        <v>39</v>
      </c>
      <c r="C709" s="69" t="s">
        <v>40</v>
      </c>
      <c r="D709" s="70"/>
      <c r="E709" s="19">
        <v>2</v>
      </c>
      <c r="F709" s="19"/>
      <c r="G709" s="19">
        <v>2</v>
      </c>
      <c r="H709" s="19">
        <v>131</v>
      </c>
      <c r="I709" s="19"/>
      <c r="J709" s="19">
        <v>131</v>
      </c>
      <c r="K709" s="19">
        <v>133</v>
      </c>
      <c r="L709" s="19">
        <v>306</v>
      </c>
      <c r="M709" s="19"/>
      <c r="N709" s="19">
        <v>306</v>
      </c>
      <c r="O709" s="74">
        <v>2335.8778625954201</v>
      </c>
      <c r="P709" s="74"/>
    </row>
    <row r="710" spans="1:16" ht="19.5">
      <c r="A710" s="28" t="s">
        <v>11</v>
      </c>
      <c r="B710" s="85" t="s">
        <v>39</v>
      </c>
      <c r="C710" s="72" t="s">
        <v>41</v>
      </c>
      <c r="D710" s="73"/>
      <c r="E710" s="19">
        <v>3</v>
      </c>
      <c r="F710" s="19"/>
      <c r="G710" s="19">
        <v>3</v>
      </c>
      <c r="H710" s="19">
        <v>24</v>
      </c>
      <c r="I710" s="19"/>
      <c r="J710" s="19">
        <v>24</v>
      </c>
      <c r="K710" s="19">
        <v>27</v>
      </c>
      <c r="L710" s="19">
        <v>3</v>
      </c>
      <c r="M710" s="19"/>
      <c r="N710" s="19">
        <v>3</v>
      </c>
      <c r="O710" s="74">
        <v>125</v>
      </c>
      <c r="P710" s="74"/>
    </row>
    <row r="711" spans="1:16" ht="19.5">
      <c r="A711" s="28" t="s">
        <v>11</v>
      </c>
      <c r="B711" s="85"/>
      <c r="C711" s="72" t="s">
        <v>42</v>
      </c>
      <c r="D711" s="73"/>
      <c r="E711" s="19">
        <v>0</v>
      </c>
      <c r="F711" s="19"/>
      <c r="G711" s="19">
        <v>0</v>
      </c>
      <c r="H711" s="19">
        <v>20</v>
      </c>
      <c r="I711" s="19"/>
      <c r="J711" s="19">
        <v>20</v>
      </c>
      <c r="K711" s="19">
        <v>20</v>
      </c>
      <c r="L711" s="19">
        <v>1</v>
      </c>
      <c r="M711" s="19"/>
      <c r="N711" s="19">
        <v>1</v>
      </c>
      <c r="O711" s="74">
        <v>50</v>
      </c>
      <c r="P711" s="74"/>
    </row>
    <row r="712" spans="1:16" ht="19.5">
      <c r="A712" s="28" t="s">
        <v>11</v>
      </c>
      <c r="B712" s="85"/>
      <c r="C712" s="72" t="s">
        <v>43</v>
      </c>
      <c r="D712" s="73"/>
      <c r="E712" s="19">
        <v>2</v>
      </c>
      <c r="F712" s="19"/>
      <c r="G712" s="19">
        <v>2</v>
      </c>
      <c r="H712" s="19"/>
      <c r="I712" s="19"/>
      <c r="J712" s="19">
        <v>0</v>
      </c>
      <c r="K712" s="19">
        <v>2</v>
      </c>
      <c r="L712" s="19"/>
      <c r="M712" s="19"/>
      <c r="N712" s="19">
        <v>0</v>
      </c>
      <c r="O712" s="74"/>
      <c r="P712" s="74"/>
    </row>
    <row r="713" spans="1:16" ht="19.5">
      <c r="A713" s="28" t="s">
        <v>11</v>
      </c>
      <c r="B713" s="85"/>
      <c r="C713" s="72" t="s">
        <v>44</v>
      </c>
      <c r="D713" s="73"/>
      <c r="E713" s="19">
        <v>2</v>
      </c>
      <c r="F713" s="19"/>
      <c r="G713" s="19">
        <v>2</v>
      </c>
      <c r="H713" s="19">
        <v>55</v>
      </c>
      <c r="I713" s="19"/>
      <c r="J713" s="19">
        <v>55</v>
      </c>
      <c r="K713" s="19">
        <v>57</v>
      </c>
      <c r="L713" s="19">
        <v>201</v>
      </c>
      <c r="M713" s="19"/>
      <c r="N713" s="19">
        <v>201</v>
      </c>
      <c r="O713" s="74">
        <v>3654.545454545455</v>
      </c>
      <c r="P713" s="74"/>
    </row>
    <row r="714" spans="1:16" ht="19.5">
      <c r="A714" s="28" t="s">
        <v>11</v>
      </c>
      <c r="B714" s="85"/>
      <c r="C714" s="72" t="s">
        <v>45</v>
      </c>
      <c r="D714" s="73"/>
      <c r="E714" s="19">
        <v>0</v>
      </c>
      <c r="F714" s="19"/>
      <c r="G714" s="19">
        <v>0</v>
      </c>
      <c r="H714" s="19">
        <v>3</v>
      </c>
      <c r="I714" s="19"/>
      <c r="J714" s="19">
        <v>3</v>
      </c>
      <c r="K714" s="19">
        <v>3</v>
      </c>
      <c r="L714" s="19">
        <v>0</v>
      </c>
      <c r="M714" s="19"/>
      <c r="N714" s="19">
        <v>0</v>
      </c>
      <c r="O714" s="74">
        <v>0</v>
      </c>
      <c r="P714" s="74"/>
    </row>
    <row r="715" spans="1:16" ht="19.5">
      <c r="A715" s="28" t="s">
        <v>11</v>
      </c>
      <c r="B715" s="85"/>
      <c r="C715" s="72" t="s">
        <v>46</v>
      </c>
      <c r="D715" s="73"/>
      <c r="E715" s="19">
        <v>2</v>
      </c>
      <c r="F715" s="19"/>
      <c r="G715" s="19">
        <v>2</v>
      </c>
      <c r="H715" s="19">
        <v>76</v>
      </c>
      <c r="I715" s="19"/>
      <c r="J715" s="19">
        <v>76</v>
      </c>
      <c r="K715" s="19">
        <v>78</v>
      </c>
      <c r="L715" s="19">
        <v>137</v>
      </c>
      <c r="M715" s="19"/>
      <c r="N715" s="19">
        <v>137</v>
      </c>
      <c r="O715" s="74">
        <v>1802.6315789473683</v>
      </c>
      <c r="P715" s="74"/>
    </row>
    <row r="716" spans="1:16" ht="19.5">
      <c r="A716" s="28" t="s">
        <v>11</v>
      </c>
      <c r="B716" s="85"/>
      <c r="C716" s="72" t="s">
        <v>47</v>
      </c>
      <c r="D716" s="73"/>
      <c r="E716" s="19">
        <v>0</v>
      </c>
      <c r="F716" s="19"/>
      <c r="G716" s="19">
        <v>0</v>
      </c>
      <c r="H716" s="19">
        <v>2</v>
      </c>
      <c r="I716" s="19"/>
      <c r="J716" s="19">
        <v>2</v>
      </c>
      <c r="K716" s="19">
        <v>2</v>
      </c>
      <c r="L716" s="19">
        <v>40</v>
      </c>
      <c r="M716" s="19"/>
      <c r="N716" s="19">
        <v>40</v>
      </c>
      <c r="O716" s="74">
        <v>20000</v>
      </c>
      <c r="P716" s="74"/>
    </row>
    <row r="717" spans="1:16" ht="19.5">
      <c r="A717" s="28" t="s">
        <v>11</v>
      </c>
      <c r="B717" s="86"/>
      <c r="C717" s="69" t="s">
        <v>48</v>
      </c>
      <c r="D717" s="69"/>
      <c r="E717" s="19">
        <v>11</v>
      </c>
      <c r="F717" s="19">
        <v>0</v>
      </c>
      <c r="G717" s="19">
        <v>11</v>
      </c>
      <c r="H717" s="19">
        <v>311</v>
      </c>
      <c r="I717" s="19">
        <v>0</v>
      </c>
      <c r="J717" s="19">
        <v>311</v>
      </c>
      <c r="K717" s="19">
        <v>322</v>
      </c>
      <c r="L717" s="19">
        <v>748</v>
      </c>
      <c r="M717" s="19">
        <v>0</v>
      </c>
      <c r="N717" s="19">
        <v>748</v>
      </c>
      <c r="O717" s="74">
        <v>2405.144694533762</v>
      </c>
      <c r="P717" s="74"/>
    </row>
    <row r="718" spans="1:16" ht="19.5">
      <c r="A718" s="28" t="s">
        <v>11</v>
      </c>
      <c r="B718" s="90" t="s">
        <v>49</v>
      </c>
      <c r="C718" s="69" t="s">
        <v>50</v>
      </c>
      <c r="D718" s="70"/>
      <c r="E718" s="19">
        <v>10</v>
      </c>
      <c r="F718" s="19"/>
      <c r="G718" s="19">
        <v>10</v>
      </c>
      <c r="H718" s="19">
        <v>625</v>
      </c>
      <c r="I718" s="19"/>
      <c r="J718" s="19">
        <v>625</v>
      </c>
      <c r="K718" s="19">
        <v>635</v>
      </c>
      <c r="L718" s="19">
        <v>3460</v>
      </c>
      <c r="M718" s="19"/>
      <c r="N718" s="19">
        <v>3460</v>
      </c>
      <c r="O718" s="74">
        <v>5536</v>
      </c>
      <c r="P718" s="74"/>
    </row>
    <row r="719" spans="1:16" ht="19.5">
      <c r="A719" s="28" t="s">
        <v>11</v>
      </c>
      <c r="B719" s="91" t="s">
        <v>49</v>
      </c>
      <c r="C719" s="69" t="s">
        <v>51</v>
      </c>
      <c r="D719" s="70"/>
      <c r="E719" s="19"/>
      <c r="F719" s="19"/>
      <c r="G719" s="19">
        <v>0</v>
      </c>
      <c r="H719" s="19"/>
      <c r="I719" s="19"/>
      <c r="J719" s="19">
        <v>0</v>
      </c>
      <c r="K719" s="19">
        <v>0</v>
      </c>
      <c r="L719" s="19"/>
      <c r="M719" s="19"/>
      <c r="N719" s="19">
        <v>0</v>
      </c>
      <c r="O719" s="74"/>
      <c r="P719" s="74"/>
    </row>
    <row r="720" spans="1:16" ht="19.5">
      <c r="A720" s="28" t="s">
        <v>11</v>
      </c>
      <c r="B720" s="92"/>
      <c r="C720" s="14" t="s">
        <v>52</v>
      </c>
      <c r="D720" s="70"/>
      <c r="E720" s="19">
        <v>10</v>
      </c>
      <c r="F720" s="19">
        <v>0</v>
      </c>
      <c r="G720" s="19">
        <v>10</v>
      </c>
      <c r="H720" s="19">
        <v>625</v>
      </c>
      <c r="I720" s="19">
        <v>0</v>
      </c>
      <c r="J720" s="19">
        <v>625</v>
      </c>
      <c r="K720" s="19">
        <v>635</v>
      </c>
      <c r="L720" s="19">
        <v>3460</v>
      </c>
      <c r="M720" s="19">
        <v>0</v>
      </c>
      <c r="N720" s="19">
        <v>3460</v>
      </c>
      <c r="O720" s="74">
        <v>5536</v>
      </c>
      <c r="P720" s="74"/>
    </row>
    <row r="721" spans="1:16" ht="19.5">
      <c r="A721" s="28" t="s">
        <v>11</v>
      </c>
      <c r="B721" s="84" t="s">
        <v>53</v>
      </c>
      <c r="C721" s="69" t="s">
        <v>54</v>
      </c>
      <c r="D721" s="70"/>
      <c r="E721" s="19">
        <v>3</v>
      </c>
      <c r="F721" s="19"/>
      <c r="G721" s="19">
        <v>3</v>
      </c>
      <c r="H721" s="19">
        <v>85</v>
      </c>
      <c r="I721" s="19"/>
      <c r="J721" s="19">
        <v>85</v>
      </c>
      <c r="K721" s="19">
        <v>88</v>
      </c>
      <c r="L721" s="19">
        <v>20</v>
      </c>
      <c r="M721" s="19"/>
      <c r="N721" s="19">
        <v>20</v>
      </c>
      <c r="O721" s="74">
        <v>235.29411764705881</v>
      </c>
      <c r="P721" s="74"/>
    </row>
    <row r="722" spans="1:16" ht="19.5">
      <c r="A722" s="28" t="s">
        <v>11</v>
      </c>
      <c r="B722" s="85"/>
      <c r="C722" s="69" t="s">
        <v>55</v>
      </c>
      <c r="D722" s="70"/>
      <c r="E722" s="19">
        <v>3</v>
      </c>
      <c r="F722" s="19"/>
      <c r="G722" s="19">
        <v>3</v>
      </c>
      <c r="H722" s="19">
        <v>107</v>
      </c>
      <c r="I722" s="19"/>
      <c r="J722" s="19">
        <v>107</v>
      </c>
      <c r="K722" s="19">
        <v>110</v>
      </c>
      <c r="L722" s="19">
        <v>77</v>
      </c>
      <c r="M722" s="19"/>
      <c r="N722" s="19">
        <v>77</v>
      </c>
      <c r="O722" s="74">
        <v>719.62616822429902</v>
      </c>
      <c r="P722" s="74"/>
    </row>
    <row r="723" spans="1:16" ht="19.5">
      <c r="A723" s="28" t="s">
        <v>11</v>
      </c>
      <c r="B723" s="85"/>
      <c r="C723" s="69" t="s">
        <v>56</v>
      </c>
      <c r="D723" s="70"/>
      <c r="E723" s="19">
        <v>3</v>
      </c>
      <c r="F723" s="19"/>
      <c r="G723" s="19">
        <v>3</v>
      </c>
      <c r="H723" s="19">
        <v>202</v>
      </c>
      <c r="I723" s="19"/>
      <c r="J723" s="19">
        <v>202</v>
      </c>
      <c r="K723" s="19">
        <v>205</v>
      </c>
      <c r="L723" s="19">
        <v>170</v>
      </c>
      <c r="M723" s="19"/>
      <c r="N723" s="19">
        <v>170</v>
      </c>
      <c r="O723" s="74">
        <v>841.58415841584156</v>
      </c>
      <c r="P723" s="74"/>
    </row>
    <row r="724" spans="1:16" ht="19.5">
      <c r="A724" s="28" t="s">
        <v>11</v>
      </c>
      <c r="B724" s="85"/>
      <c r="C724" s="69" t="s">
        <v>57</v>
      </c>
      <c r="D724" s="70"/>
      <c r="E724" s="19"/>
      <c r="F724" s="19"/>
      <c r="G724" s="19">
        <v>0</v>
      </c>
      <c r="H724" s="19"/>
      <c r="I724" s="19"/>
      <c r="J724" s="19">
        <v>0</v>
      </c>
      <c r="K724" s="19">
        <v>0</v>
      </c>
      <c r="L724" s="19"/>
      <c r="M724" s="19"/>
      <c r="N724" s="19">
        <v>0</v>
      </c>
      <c r="O724" s="74"/>
      <c r="P724" s="74"/>
    </row>
    <row r="725" spans="1:16" ht="19.5">
      <c r="A725" s="28" t="s">
        <v>11</v>
      </c>
      <c r="B725" s="86"/>
      <c r="C725" s="69" t="s">
        <v>58</v>
      </c>
      <c r="D725" s="70"/>
      <c r="E725" s="19">
        <v>9</v>
      </c>
      <c r="F725" s="19">
        <v>0</v>
      </c>
      <c r="G725" s="19">
        <v>9</v>
      </c>
      <c r="H725" s="19">
        <v>394</v>
      </c>
      <c r="I725" s="19">
        <v>0</v>
      </c>
      <c r="J725" s="19">
        <v>394</v>
      </c>
      <c r="K725" s="19">
        <v>403</v>
      </c>
      <c r="L725" s="19">
        <v>267</v>
      </c>
      <c r="M725" s="19">
        <v>0</v>
      </c>
      <c r="N725" s="19">
        <v>267</v>
      </c>
      <c r="O725" s="74">
        <v>677.6649746192893</v>
      </c>
      <c r="P725" s="74"/>
    </row>
    <row r="726" spans="1:16" ht="19.5">
      <c r="A726" s="28" t="s">
        <v>11</v>
      </c>
      <c r="B726" s="90" t="s">
        <v>89</v>
      </c>
      <c r="C726" s="69" t="s">
        <v>59</v>
      </c>
      <c r="D726" s="70"/>
      <c r="E726" s="19"/>
      <c r="F726" s="19"/>
      <c r="G726" s="19">
        <v>0</v>
      </c>
      <c r="H726" s="19"/>
      <c r="I726" s="19"/>
      <c r="J726" s="19">
        <v>0</v>
      </c>
      <c r="K726" s="19">
        <v>0</v>
      </c>
      <c r="L726" s="19"/>
      <c r="M726" s="19"/>
      <c r="N726" s="19">
        <v>0</v>
      </c>
      <c r="O726" s="74"/>
      <c r="P726" s="74"/>
    </row>
    <row r="727" spans="1:16" ht="19.5">
      <c r="A727" s="28" t="s">
        <v>11</v>
      </c>
      <c r="B727" s="91"/>
      <c r="C727" s="69" t="s">
        <v>60</v>
      </c>
      <c r="D727" s="70"/>
      <c r="E727" s="19"/>
      <c r="F727" s="19"/>
      <c r="G727" s="19">
        <v>0</v>
      </c>
      <c r="H727" s="19"/>
      <c r="I727" s="19"/>
      <c r="J727" s="19">
        <v>0</v>
      </c>
      <c r="K727" s="19">
        <v>0</v>
      </c>
      <c r="L727" s="19"/>
      <c r="M727" s="19"/>
      <c r="N727" s="19">
        <v>0</v>
      </c>
      <c r="O727" s="74"/>
      <c r="P727" s="74"/>
    </row>
    <row r="728" spans="1:16" ht="19.5">
      <c r="A728" s="28" t="s">
        <v>11</v>
      </c>
      <c r="B728" s="92"/>
      <c r="C728" s="69" t="s">
        <v>61</v>
      </c>
      <c r="D728" s="70"/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74"/>
      <c r="P728" s="74"/>
    </row>
    <row r="729" spans="1:16" ht="19.5">
      <c r="A729" s="28" t="s">
        <v>11</v>
      </c>
      <c r="B729" s="93" t="s">
        <v>62</v>
      </c>
      <c r="C729" s="69" t="s">
        <v>63</v>
      </c>
      <c r="D729" s="70"/>
      <c r="E729" s="19"/>
      <c r="F729" s="19"/>
      <c r="G729" s="19">
        <v>0</v>
      </c>
      <c r="H729" s="19"/>
      <c r="I729" s="19"/>
      <c r="J729" s="19">
        <v>0</v>
      </c>
      <c r="K729" s="19">
        <v>0</v>
      </c>
      <c r="L729" s="19"/>
      <c r="M729" s="19"/>
      <c r="N729" s="19">
        <v>0</v>
      </c>
      <c r="O729" s="74"/>
      <c r="P729" s="74"/>
    </row>
    <row r="730" spans="1:16" ht="19.5">
      <c r="A730" s="28" t="s">
        <v>11</v>
      </c>
      <c r="B730" s="94"/>
      <c r="C730" s="69" t="s">
        <v>64</v>
      </c>
      <c r="D730" s="70"/>
      <c r="E730" s="19">
        <v>65</v>
      </c>
      <c r="F730" s="19"/>
      <c r="G730" s="19">
        <v>65</v>
      </c>
      <c r="H730" s="19">
        <v>1326</v>
      </c>
      <c r="I730" s="19"/>
      <c r="J730" s="19">
        <v>1326</v>
      </c>
      <c r="K730" s="19">
        <v>1391</v>
      </c>
      <c r="L730" s="19">
        <v>20520</v>
      </c>
      <c r="M730" s="19"/>
      <c r="N730" s="19">
        <v>20520</v>
      </c>
      <c r="O730" s="74">
        <v>15475.113122171946</v>
      </c>
      <c r="P730" s="74"/>
    </row>
    <row r="731" spans="1:16" ht="19.5">
      <c r="A731" s="28" t="s">
        <v>11</v>
      </c>
      <c r="B731" s="94"/>
      <c r="C731" s="69" t="s">
        <v>65</v>
      </c>
      <c r="D731" s="70"/>
      <c r="E731" s="19"/>
      <c r="F731" s="19"/>
      <c r="G731" s="19">
        <v>0</v>
      </c>
      <c r="H731" s="19"/>
      <c r="I731" s="19"/>
      <c r="J731" s="19">
        <v>0</v>
      </c>
      <c r="K731" s="19">
        <v>0</v>
      </c>
      <c r="L731" s="19"/>
      <c r="M731" s="19"/>
      <c r="N731" s="19">
        <v>0</v>
      </c>
      <c r="O731" s="74"/>
      <c r="P731" s="74"/>
    </row>
    <row r="732" spans="1:16" ht="19.5">
      <c r="A732" s="28" t="s">
        <v>11</v>
      </c>
      <c r="B732" s="94"/>
      <c r="C732" s="69" t="s">
        <v>66</v>
      </c>
      <c r="D732" s="70"/>
      <c r="E732" s="19"/>
      <c r="F732" s="19"/>
      <c r="G732" s="19">
        <v>0</v>
      </c>
      <c r="H732" s="19"/>
      <c r="I732" s="19"/>
      <c r="J732" s="19">
        <v>0</v>
      </c>
      <c r="K732" s="19">
        <v>0</v>
      </c>
      <c r="L732" s="19"/>
      <c r="M732" s="19"/>
      <c r="N732" s="19">
        <v>0</v>
      </c>
      <c r="O732" s="74"/>
      <c r="P732" s="74"/>
    </row>
    <row r="733" spans="1:16" ht="19.5">
      <c r="A733" s="28" t="s">
        <v>11</v>
      </c>
      <c r="B733" s="94"/>
      <c r="C733" s="69" t="s">
        <v>67</v>
      </c>
      <c r="D733" s="70"/>
      <c r="E733" s="19">
        <v>1</v>
      </c>
      <c r="F733" s="19"/>
      <c r="G733" s="19">
        <v>1</v>
      </c>
      <c r="H733" s="19">
        <v>3</v>
      </c>
      <c r="I733" s="19"/>
      <c r="J733" s="19">
        <v>3</v>
      </c>
      <c r="K733" s="19">
        <v>4</v>
      </c>
      <c r="L733" s="19">
        <v>1</v>
      </c>
      <c r="M733" s="19"/>
      <c r="N733" s="19">
        <v>1</v>
      </c>
      <c r="O733" s="74">
        <v>333.33333333333331</v>
      </c>
      <c r="P733" s="74"/>
    </row>
    <row r="734" spans="1:16" ht="19.5">
      <c r="A734" s="28" t="s">
        <v>11</v>
      </c>
      <c r="B734" s="95"/>
      <c r="C734" s="69" t="s">
        <v>68</v>
      </c>
      <c r="D734" s="70"/>
      <c r="E734" s="19">
        <v>66</v>
      </c>
      <c r="F734" s="19">
        <v>0</v>
      </c>
      <c r="G734" s="19">
        <v>66</v>
      </c>
      <c r="H734" s="19">
        <v>1329</v>
      </c>
      <c r="I734" s="19">
        <v>0</v>
      </c>
      <c r="J734" s="19">
        <v>1329</v>
      </c>
      <c r="K734" s="19">
        <v>1395</v>
      </c>
      <c r="L734" s="19">
        <v>20521</v>
      </c>
      <c r="M734" s="19">
        <v>0</v>
      </c>
      <c r="N734" s="19">
        <v>20521</v>
      </c>
      <c r="O734" s="74">
        <v>15440.933032355155</v>
      </c>
      <c r="P734" s="74"/>
    </row>
    <row r="735" spans="1:16" ht="19.5">
      <c r="A735" s="28" t="s">
        <v>11</v>
      </c>
      <c r="B735" s="94" t="s">
        <v>69</v>
      </c>
      <c r="C735" s="93" t="s">
        <v>70</v>
      </c>
      <c r="D735" s="3" t="s">
        <v>71</v>
      </c>
      <c r="E735" s="19"/>
      <c r="F735" s="19"/>
      <c r="G735" s="19">
        <v>0</v>
      </c>
      <c r="H735" s="19">
        <v>1</v>
      </c>
      <c r="I735" s="19"/>
      <c r="J735" s="19">
        <v>1</v>
      </c>
      <c r="K735" s="19">
        <v>1</v>
      </c>
      <c r="L735" s="19">
        <v>250</v>
      </c>
      <c r="M735" s="19"/>
      <c r="N735" s="19">
        <v>250</v>
      </c>
      <c r="O735" s="74">
        <v>250000</v>
      </c>
      <c r="P735" s="74"/>
    </row>
    <row r="736" spans="1:16" ht="19.5">
      <c r="A736" s="28" t="s">
        <v>11</v>
      </c>
      <c r="B736" s="94"/>
      <c r="C736" s="94"/>
      <c r="D736" s="3" t="s">
        <v>22</v>
      </c>
      <c r="E736" s="19"/>
      <c r="F736" s="19"/>
      <c r="G736" s="19">
        <v>0</v>
      </c>
      <c r="H736" s="19">
        <v>2</v>
      </c>
      <c r="I736" s="19"/>
      <c r="J736" s="19">
        <v>2</v>
      </c>
      <c r="K736" s="19">
        <v>2</v>
      </c>
      <c r="L736" s="19">
        <v>340</v>
      </c>
      <c r="M736" s="19"/>
      <c r="N736" s="19">
        <v>340</v>
      </c>
      <c r="O736" s="74">
        <v>170000</v>
      </c>
      <c r="P736" s="74"/>
    </row>
    <row r="737" spans="1:16" ht="19.5">
      <c r="A737" s="28" t="s">
        <v>11</v>
      </c>
      <c r="B737" s="94"/>
      <c r="C737" s="94"/>
      <c r="D737" s="3" t="s">
        <v>23</v>
      </c>
      <c r="E737" s="19"/>
      <c r="F737" s="19"/>
      <c r="G737" s="19">
        <v>0</v>
      </c>
      <c r="H737" s="19">
        <v>56</v>
      </c>
      <c r="I737" s="19"/>
      <c r="J737" s="19">
        <v>56</v>
      </c>
      <c r="K737" s="19">
        <v>56</v>
      </c>
      <c r="L737" s="19">
        <v>6720</v>
      </c>
      <c r="M737" s="19"/>
      <c r="N737" s="19">
        <v>6720</v>
      </c>
      <c r="O737" s="74">
        <v>120000</v>
      </c>
      <c r="P737" s="74"/>
    </row>
    <row r="738" spans="1:16" ht="19.5">
      <c r="A738" s="28" t="s">
        <v>11</v>
      </c>
      <c r="B738" s="94"/>
      <c r="C738" s="94"/>
      <c r="D738" s="3" t="s">
        <v>24</v>
      </c>
      <c r="E738" s="19"/>
      <c r="F738" s="19"/>
      <c r="G738" s="19">
        <v>0</v>
      </c>
      <c r="H738" s="19">
        <v>7</v>
      </c>
      <c r="I738" s="19"/>
      <c r="J738" s="19">
        <v>7</v>
      </c>
      <c r="K738" s="19">
        <v>7</v>
      </c>
      <c r="L738" s="19">
        <v>1540</v>
      </c>
      <c r="M738" s="19"/>
      <c r="N738" s="19">
        <v>1540</v>
      </c>
      <c r="O738" s="74">
        <v>220000</v>
      </c>
      <c r="P738" s="74"/>
    </row>
    <row r="739" spans="1:16" ht="19.5">
      <c r="A739" s="28" t="s">
        <v>11</v>
      </c>
      <c r="B739" s="94"/>
      <c r="C739" s="94"/>
      <c r="D739" s="3" t="s">
        <v>25</v>
      </c>
      <c r="E739" s="19"/>
      <c r="F739" s="19"/>
      <c r="G739" s="19">
        <v>0</v>
      </c>
      <c r="H739" s="19"/>
      <c r="I739" s="19"/>
      <c r="J739" s="19">
        <v>0</v>
      </c>
      <c r="K739" s="19">
        <v>0</v>
      </c>
      <c r="L739" s="19"/>
      <c r="M739" s="19"/>
      <c r="N739" s="19">
        <v>0</v>
      </c>
      <c r="O739" s="74"/>
      <c r="P739" s="74"/>
    </row>
    <row r="740" spans="1:16" ht="19.5">
      <c r="A740" s="28" t="s">
        <v>11</v>
      </c>
      <c r="B740" s="94"/>
      <c r="C740" s="95"/>
      <c r="D740" s="15" t="s">
        <v>72</v>
      </c>
      <c r="E740" s="19">
        <v>0</v>
      </c>
      <c r="F740" s="19">
        <v>0</v>
      </c>
      <c r="G740" s="19">
        <v>0</v>
      </c>
      <c r="H740" s="19">
        <v>66</v>
      </c>
      <c r="I740" s="19">
        <v>0</v>
      </c>
      <c r="J740" s="19">
        <v>66</v>
      </c>
      <c r="K740" s="19">
        <v>66</v>
      </c>
      <c r="L740" s="19">
        <v>8850</v>
      </c>
      <c r="M740" s="19">
        <v>0</v>
      </c>
      <c r="N740" s="19">
        <v>8850</v>
      </c>
      <c r="O740" s="74">
        <v>134090.90909090909</v>
      </c>
      <c r="P740" s="74"/>
    </row>
    <row r="741" spans="1:16" ht="19.5">
      <c r="A741" s="28" t="s">
        <v>11</v>
      </c>
      <c r="B741" s="94"/>
      <c r="C741" s="93" t="s">
        <v>73</v>
      </c>
      <c r="D741" s="3" t="s">
        <v>21</v>
      </c>
      <c r="E741" s="19"/>
      <c r="F741" s="19"/>
      <c r="G741" s="19">
        <v>0</v>
      </c>
      <c r="H741" s="19"/>
      <c r="I741" s="19"/>
      <c r="J741" s="19">
        <v>0</v>
      </c>
      <c r="K741" s="19">
        <v>0</v>
      </c>
      <c r="L741" s="19"/>
      <c r="M741" s="19"/>
      <c r="N741" s="19">
        <v>0</v>
      </c>
      <c r="O741" s="74"/>
      <c r="P741" s="74"/>
    </row>
    <row r="742" spans="1:16" ht="19.5">
      <c r="A742" s="28" t="s">
        <v>11</v>
      </c>
      <c r="B742" s="94"/>
      <c r="C742" s="94"/>
      <c r="D742" s="3" t="s">
        <v>74</v>
      </c>
      <c r="E742" s="19"/>
      <c r="F742" s="19"/>
      <c r="G742" s="19">
        <v>0</v>
      </c>
      <c r="H742" s="19"/>
      <c r="I742" s="19"/>
      <c r="J742" s="19">
        <v>0</v>
      </c>
      <c r="K742" s="19">
        <v>0</v>
      </c>
      <c r="L742" s="19"/>
      <c r="M742" s="19"/>
      <c r="N742" s="19">
        <v>0</v>
      </c>
      <c r="O742" s="74"/>
      <c r="P742" s="74"/>
    </row>
    <row r="743" spans="1:16" ht="19.5">
      <c r="A743" s="28" t="s">
        <v>11</v>
      </c>
      <c r="B743" s="94"/>
      <c r="C743" s="94"/>
      <c r="D743" s="3" t="s">
        <v>75</v>
      </c>
      <c r="E743" s="19"/>
      <c r="F743" s="19"/>
      <c r="G743" s="19">
        <v>0</v>
      </c>
      <c r="H743" s="19"/>
      <c r="I743" s="19"/>
      <c r="J743" s="19">
        <v>0</v>
      </c>
      <c r="K743" s="19">
        <v>0</v>
      </c>
      <c r="L743" s="19"/>
      <c r="M743" s="19"/>
      <c r="N743" s="19">
        <v>0</v>
      </c>
      <c r="O743" s="74"/>
      <c r="P743" s="74"/>
    </row>
    <row r="744" spans="1:16" ht="19.5">
      <c r="A744" s="28" t="s">
        <v>11</v>
      </c>
      <c r="B744" s="94"/>
      <c r="C744" s="95"/>
      <c r="D744" s="15" t="s">
        <v>76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74"/>
      <c r="P744" s="74"/>
    </row>
    <row r="745" spans="1:16" ht="19.5">
      <c r="A745" s="28" t="s">
        <v>11</v>
      </c>
      <c r="B745" s="95"/>
      <c r="C745" s="16" t="s">
        <v>77</v>
      </c>
      <c r="D745" s="16"/>
      <c r="E745" s="19">
        <v>0</v>
      </c>
      <c r="F745" s="19">
        <v>0</v>
      </c>
      <c r="G745" s="19">
        <v>0</v>
      </c>
      <c r="H745" s="19">
        <v>66</v>
      </c>
      <c r="I745" s="19">
        <v>0</v>
      </c>
      <c r="J745" s="19">
        <v>66</v>
      </c>
      <c r="K745" s="19">
        <v>66</v>
      </c>
      <c r="L745" s="19">
        <v>8850</v>
      </c>
      <c r="M745" s="19">
        <v>0</v>
      </c>
      <c r="N745" s="19">
        <v>8850</v>
      </c>
      <c r="O745" s="74">
        <v>134090.90909090909</v>
      </c>
      <c r="P745" s="74"/>
    </row>
    <row r="746" spans="1:16" ht="19.5">
      <c r="A746" s="28" t="s">
        <v>11</v>
      </c>
      <c r="B746" s="84" t="s">
        <v>78</v>
      </c>
      <c r="C746" s="3" t="s">
        <v>79</v>
      </c>
      <c r="D746" s="3"/>
      <c r="E746" s="19">
        <v>8</v>
      </c>
      <c r="F746" s="19"/>
      <c r="G746" s="19">
        <v>8</v>
      </c>
      <c r="H746" s="19">
        <v>15</v>
      </c>
      <c r="I746" s="19"/>
      <c r="J746" s="19">
        <v>15</v>
      </c>
      <c r="K746" s="19">
        <v>23</v>
      </c>
      <c r="L746" s="19">
        <v>0.06</v>
      </c>
      <c r="M746" s="19"/>
      <c r="N746" s="19">
        <v>0.06</v>
      </c>
      <c r="O746" s="5">
        <v>4</v>
      </c>
      <c r="P746" s="74"/>
    </row>
    <row r="747" spans="1:16" ht="19.5">
      <c r="A747" s="28" t="s">
        <v>11</v>
      </c>
      <c r="B747" s="85"/>
      <c r="C747" s="3" t="s">
        <v>80</v>
      </c>
      <c r="D747" s="3"/>
      <c r="E747" s="19">
        <v>3</v>
      </c>
      <c r="F747" s="19"/>
      <c r="G747" s="19">
        <v>3</v>
      </c>
      <c r="H747" s="19">
        <v>2</v>
      </c>
      <c r="I747" s="19"/>
      <c r="J747" s="19">
        <v>2</v>
      </c>
      <c r="K747" s="19">
        <v>5</v>
      </c>
      <c r="L747" s="19">
        <v>6</v>
      </c>
      <c r="M747" s="19"/>
      <c r="N747" s="19">
        <v>6</v>
      </c>
      <c r="O747" s="74">
        <v>3000</v>
      </c>
      <c r="P747" s="74"/>
    </row>
    <row r="748" spans="1:16" ht="19.5">
      <c r="A748" s="28" t="s">
        <v>11</v>
      </c>
      <c r="B748" s="85"/>
      <c r="C748" s="3" t="s">
        <v>81</v>
      </c>
      <c r="D748" s="3"/>
      <c r="E748" s="19">
        <v>5</v>
      </c>
      <c r="F748" s="19"/>
      <c r="G748" s="19">
        <v>5</v>
      </c>
      <c r="H748" s="19">
        <v>13</v>
      </c>
      <c r="I748" s="19"/>
      <c r="J748" s="19">
        <v>13</v>
      </c>
      <c r="K748" s="19">
        <v>18</v>
      </c>
      <c r="L748" s="19">
        <v>100</v>
      </c>
      <c r="M748" s="19"/>
      <c r="N748" s="19">
        <v>100</v>
      </c>
      <c r="O748" s="74">
        <v>7692.3076923076924</v>
      </c>
      <c r="P748" s="74"/>
    </row>
    <row r="749" spans="1:16" ht="19.5">
      <c r="A749" s="28" t="s">
        <v>11</v>
      </c>
      <c r="B749" s="85"/>
      <c r="C749" s="3" t="s">
        <v>82</v>
      </c>
      <c r="D749" s="3"/>
      <c r="E749" s="19"/>
      <c r="F749" s="19"/>
      <c r="G749" s="19">
        <v>0</v>
      </c>
      <c r="H749" s="19">
        <v>25</v>
      </c>
      <c r="I749" s="19"/>
      <c r="J749" s="19">
        <v>25</v>
      </c>
      <c r="K749" s="19">
        <v>25</v>
      </c>
      <c r="L749" s="19">
        <v>62</v>
      </c>
      <c r="M749" s="19"/>
      <c r="N749" s="19">
        <v>62</v>
      </c>
      <c r="O749" s="74">
        <v>2480</v>
      </c>
      <c r="P749" s="74"/>
    </row>
    <row r="750" spans="1:16" ht="19.5">
      <c r="A750" s="28" t="s">
        <v>11</v>
      </c>
      <c r="B750" s="85"/>
      <c r="C750" s="3" t="s">
        <v>83</v>
      </c>
      <c r="D750" s="3"/>
      <c r="E750" s="19"/>
      <c r="F750" s="19"/>
      <c r="G750" s="19">
        <v>0</v>
      </c>
      <c r="H750" s="19">
        <v>2</v>
      </c>
      <c r="I750" s="19"/>
      <c r="J750" s="19">
        <v>2</v>
      </c>
      <c r="K750" s="19">
        <v>2</v>
      </c>
      <c r="L750" s="19">
        <v>340</v>
      </c>
      <c r="M750" s="19"/>
      <c r="N750" s="19">
        <v>340</v>
      </c>
      <c r="O750" s="74">
        <v>170000</v>
      </c>
      <c r="P750" s="74"/>
    </row>
    <row r="751" spans="1:16" ht="19.5">
      <c r="A751" s="28" t="s">
        <v>11</v>
      </c>
      <c r="B751" s="86"/>
      <c r="C751" s="69" t="s">
        <v>84</v>
      </c>
      <c r="D751" s="70"/>
      <c r="E751" s="19">
        <v>16</v>
      </c>
      <c r="F751" s="19">
        <v>0</v>
      </c>
      <c r="G751" s="19">
        <v>16</v>
      </c>
      <c r="H751" s="19">
        <v>57</v>
      </c>
      <c r="I751" s="19">
        <v>0</v>
      </c>
      <c r="J751" s="19">
        <v>57</v>
      </c>
      <c r="K751" s="19">
        <v>73</v>
      </c>
      <c r="L751" s="19">
        <v>508.06</v>
      </c>
      <c r="M751" s="19">
        <v>0</v>
      </c>
      <c r="N751" s="19">
        <v>508.06</v>
      </c>
      <c r="O751" s="74">
        <v>8913.3333333333339</v>
      </c>
      <c r="P751" s="74"/>
    </row>
    <row r="752" spans="1:16" ht="19.5">
      <c r="A752" s="28" t="s">
        <v>11</v>
      </c>
      <c r="B752" s="87" t="s">
        <v>85</v>
      </c>
      <c r="C752" s="88"/>
      <c r="D752" s="89"/>
      <c r="E752" s="19">
        <v>136</v>
      </c>
      <c r="F752" s="19">
        <v>0</v>
      </c>
      <c r="G752" s="19">
        <v>136</v>
      </c>
      <c r="H752" s="19">
        <v>3330</v>
      </c>
      <c r="I752" s="19">
        <v>0</v>
      </c>
      <c r="J752" s="19">
        <v>3330</v>
      </c>
      <c r="K752" s="19">
        <v>3466</v>
      </c>
      <c r="L752" s="19">
        <v>44938.06</v>
      </c>
      <c r="M752" s="19">
        <v>0</v>
      </c>
      <c r="N752" s="19">
        <v>44938.06</v>
      </c>
      <c r="O752" s="74"/>
      <c r="P752" s="74"/>
    </row>
    <row r="753" spans="1:16" ht="19.5">
      <c r="A753" s="28" t="s">
        <v>12</v>
      </c>
      <c r="B753" s="98" t="s">
        <v>26</v>
      </c>
      <c r="C753" s="99"/>
      <c r="D753" s="100"/>
      <c r="E753" s="96" t="s">
        <v>27</v>
      </c>
      <c r="F753" s="96"/>
      <c r="G753" s="96"/>
      <c r="H753" s="96" t="s">
        <v>28</v>
      </c>
      <c r="I753" s="96"/>
      <c r="J753" s="96"/>
      <c r="K753" s="96" t="s">
        <v>29</v>
      </c>
      <c r="L753" s="96" t="s">
        <v>30</v>
      </c>
      <c r="M753" s="96"/>
      <c r="N753" s="96"/>
      <c r="O753" s="96" t="s">
        <v>31</v>
      </c>
      <c r="P753" s="96"/>
    </row>
    <row r="754" spans="1:16" ht="19.5">
      <c r="A754" s="28" t="s">
        <v>12</v>
      </c>
      <c r="B754" s="101"/>
      <c r="C754" s="102"/>
      <c r="D754" s="103"/>
      <c r="E754" s="74" t="s">
        <v>32</v>
      </c>
      <c r="F754" s="74" t="s">
        <v>33</v>
      </c>
      <c r="G754" s="74" t="s">
        <v>0</v>
      </c>
      <c r="H754" s="74" t="s">
        <v>32</v>
      </c>
      <c r="I754" s="74" t="s">
        <v>33</v>
      </c>
      <c r="J754" s="74" t="s">
        <v>0</v>
      </c>
      <c r="K754" s="96"/>
      <c r="L754" s="74" t="s">
        <v>32</v>
      </c>
      <c r="M754" s="74" t="s">
        <v>33</v>
      </c>
      <c r="N754" s="74" t="s">
        <v>0</v>
      </c>
      <c r="O754" s="74" t="s">
        <v>32</v>
      </c>
      <c r="P754" s="74" t="s">
        <v>33</v>
      </c>
    </row>
    <row r="755" spans="1:16" ht="19.5">
      <c r="A755" s="28" t="s">
        <v>12</v>
      </c>
      <c r="B755" s="97" t="s">
        <v>34</v>
      </c>
      <c r="C755" s="72" t="s">
        <v>101</v>
      </c>
      <c r="D755" s="73"/>
      <c r="E755" s="19">
        <v>12</v>
      </c>
      <c r="F755" s="19"/>
      <c r="G755" s="19">
        <v>12</v>
      </c>
      <c r="H755" s="19">
        <v>31</v>
      </c>
      <c r="I755" s="19"/>
      <c r="J755" s="19">
        <v>31</v>
      </c>
      <c r="K755" s="19">
        <v>43</v>
      </c>
      <c r="L755" s="19">
        <v>280</v>
      </c>
      <c r="M755" s="19"/>
      <c r="N755" s="19">
        <v>280</v>
      </c>
      <c r="O755" s="74">
        <v>9032.2580645161306</v>
      </c>
      <c r="P755" s="74" t="s">
        <v>88</v>
      </c>
    </row>
    <row r="756" spans="1:16" ht="19.5">
      <c r="A756" s="28" t="s">
        <v>12</v>
      </c>
      <c r="B756" s="97"/>
      <c r="C756" s="72" t="s">
        <v>36</v>
      </c>
      <c r="D756" s="73"/>
      <c r="E756" s="19">
        <v>2</v>
      </c>
      <c r="F756" s="19"/>
      <c r="G756" s="19">
        <v>2</v>
      </c>
      <c r="H756" s="19">
        <v>4</v>
      </c>
      <c r="I756" s="19"/>
      <c r="J756" s="19">
        <v>4</v>
      </c>
      <c r="K756" s="19">
        <v>6</v>
      </c>
      <c r="L756" s="19">
        <v>10</v>
      </c>
      <c r="M756" s="19"/>
      <c r="N756" s="19">
        <v>10</v>
      </c>
      <c r="O756" s="74">
        <v>2500</v>
      </c>
      <c r="P756" s="74" t="s">
        <v>88</v>
      </c>
    </row>
    <row r="757" spans="1:16" ht="19.5">
      <c r="A757" s="28" t="s">
        <v>12</v>
      </c>
      <c r="B757" s="97"/>
      <c r="C757" s="72" t="s">
        <v>37</v>
      </c>
      <c r="D757" s="73"/>
      <c r="E757" s="19">
        <v>7</v>
      </c>
      <c r="F757" s="19"/>
      <c r="G757" s="19">
        <v>7</v>
      </c>
      <c r="H757" s="19">
        <v>16</v>
      </c>
      <c r="I757" s="19"/>
      <c r="J757" s="19">
        <v>16</v>
      </c>
      <c r="K757" s="19">
        <v>23</v>
      </c>
      <c r="L757" s="19">
        <v>65</v>
      </c>
      <c r="M757" s="19"/>
      <c r="N757" s="19">
        <v>65</v>
      </c>
      <c r="O757" s="74">
        <v>4062.5</v>
      </c>
      <c r="P757" s="74" t="s">
        <v>88</v>
      </c>
    </row>
    <row r="758" spans="1:16" ht="19.5">
      <c r="A758" s="28" t="s">
        <v>12</v>
      </c>
      <c r="B758" s="97"/>
      <c r="C758" s="72" t="s">
        <v>38</v>
      </c>
      <c r="D758" s="73"/>
      <c r="E758" s="19">
        <v>21</v>
      </c>
      <c r="F758" s="19">
        <v>0</v>
      </c>
      <c r="G758" s="19">
        <v>21</v>
      </c>
      <c r="H758" s="19">
        <v>51</v>
      </c>
      <c r="I758" s="19">
        <v>0</v>
      </c>
      <c r="J758" s="19">
        <v>51</v>
      </c>
      <c r="K758" s="19">
        <v>72</v>
      </c>
      <c r="L758" s="19">
        <v>355</v>
      </c>
      <c r="M758" s="19">
        <v>0</v>
      </c>
      <c r="N758" s="19">
        <v>355</v>
      </c>
      <c r="O758" s="74">
        <v>6960.7843137254904</v>
      </c>
      <c r="P758" s="74" t="s">
        <v>88</v>
      </c>
    </row>
    <row r="759" spans="1:16" ht="19.5">
      <c r="A759" s="28" t="s">
        <v>12</v>
      </c>
      <c r="B759" s="84" t="s">
        <v>39</v>
      </c>
      <c r="C759" s="69" t="s">
        <v>40</v>
      </c>
      <c r="D759" s="70"/>
      <c r="E759" s="19">
        <v>0</v>
      </c>
      <c r="F759" s="19"/>
      <c r="G759" s="19">
        <v>0</v>
      </c>
      <c r="H759" s="19">
        <v>8</v>
      </c>
      <c r="I759" s="19"/>
      <c r="J759" s="19">
        <v>8</v>
      </c>
      <c r="K759" s="19">
        <v>8</v>
      </c>
      <c r="L759" s="19">
        <v>24</v>
      </c>
      <c r="M759" s="19"/>
      <c r="N759" s="19">
        <v>24</v>
      </c>
      <c r="O759" s="74">
        <v>3000</v>
      </c>
      <c r="P759" s="74" t="s">
        <v>88</v>
      </c>
    </row>
    <row r="760" spans="1:16" ht="19.5">
      <c r="A760" s="28" t="s">
        <v>12</v>
      </c>
      <c r="B760" s="85" t="s">
        <v>39</v>
      </c>
      <c r="C760" s="72" t="s">
        <v>41</v>
      </c>
      <c r="D760" s="73"/>
      <c r="E760" s="19">
        <v>2</v>
      </c>
      <c r="F760" s="19"/>
      <c r="G760" s="19">
        <v>2</v>
      </c>
      <c r="H760" s="19">
        <v>12</v>
      </c>
      <c r="I760" s="19"/>
      <c r="J760" s="19">
        <v>12</v>
      </c>
      <c r="K760" s="19">
        <v>14</v>
      </c>
      <c r="L760" s="19">
        <v>0</v>
      </c>
      <c r="M760" s="19"/>
      <c r="N760" s="19">
        <v>0</v>
      </c>
      <c r="O760" s="74">
        <v>0</v>
      </c>
      <c r="P760" s="74" t="s">
        <v>88</v>
      </c>
    </row>
    <row r="761" spans="1:16" ht="19.5">
      <c r="A761" s="28" t="s">
        <v>12</v>
      </c>
      <c r="B761" s="85"/>
      <c r="C761" s="72" t="s">
        <v>42</v>
      </c>
      <c r="D761" s="73"/>
      <c r="E761" s="19">
        <v>0</v>
      </c>
      <c r="F761" s="19"/>
      <c r="G761" s="19">
        <v>0</v>
      </c>
      <c r="H761" s="19">
        <v>8</v>
      </c>
      <c r="I761" s="19"/>
      <c r="J761" s="19">
        <v>8</v>
      </c>
      <c r="K761" s="19">
        <v>8</v>
      </c>
      <c r="L761" s="19">
        <v>0</v>
      </c>
      <c r="M761" s="19"/>
      <c r="N761" s="19">
        <v>0</v>
      </c>
      <c r="O761" s="74">
        <v>0</v>
      </c>
      <c r="P761" s="74" t="s">
        <v>88</v>
      </c>
    </row>
    <row r="762" spans="1:16" ht="19.5">
      <c r="A762" s="28" t="s">
        <v>12</v>
      </c>
      <c r="B762" s="85"/>
      <c r="C762" s="72" t="s">
        <v>43</v>
      </c>
      <c r="D762" s="73"/>
      <c r="E762" s="19">
        <v>4</v>
      </c>
      <c r="F762" s="19"/>
      <c r="G762" s="19">
        <v>4</v>
      </c>
      <c r="H762" s="19">
        <v>1</v>
      </c>
      <c r="I762" s="19"/>
      <c r="J762" s="19">
        <v>1</v>
      </c>
      <c r="K762" s="19">
        <v>5</v>
      </c>
      <c r="L762" s="19">
        <v>35</v>
      </c>
      <c r="M762" s="19"/>
      <c r="N762" s="19">
        <v>35</v>
      </c>
      <c r="O762" s="74">
        <v>35000</v>
      </c>
      <c r="P762" s="74" t="s">
        <v>88</v>
      </c>
    </row>
    <row r="763" spans="1:16" ht="19.5">
      <c r="A763" s="28" t="s">
        <v>12</v>
      </c>
      <c r="B763" s="85"/>
      <c r="C763" s="72" t="s">
        <v>44</v>
      </c>
      <c r="D763" s="73"/>
      <c r="E763" s="19">
        <v>7</v>
      </c>
      <c r="F763" s="19"/>
      <c r="G763" s="19">
        <v>7</v>
      </c>
      <c r="H763" s="19">
        <v>16</v>
      </c>
      <c r="I763" s="19"/>
      <c r="J763" s="19">
        <v>16</v>
      </c>
      <c r="K763" s="19">
        <v>23</v>
      </c>
      <c r="L763" s="19">
        <v>120</v>
      </c>
      <c r="M763" s="19"/>
      <c r="N763" s="19">
        <v>120</v>
      </c>
      <c r="O763" s="74">
        <v>7500</v>
      </c>
      <c r="P763" s="74" t="s">
        <v>88</v>
      </c>
    </row>
    <row r="764" spans="1:16" ht="19.5">
      <c r="A764" s="28" t="s">
        <v>12</v>
      </c>
      <c r="B764" s="85"/>
      <c r="C764" s="72" t="s">
        <v>45</v>
      </c>
      <c r="D764" s="73"/>
      <c r="E764" s="19"/>
      <c r="F764" s="19"/>
      <c r="G764" s="19">
        <v>0</v>
      </c>
      <c r="H764" s="19"/>
      <c r="I764" s="19"/>
      <c r="J764" s="19">
        <v>0</v>
      </c>
      <c r="K764" s="19">
        <v>0</v>
      </c>
      <c r="L764" s="19"/>
      <c r="M764" s="19"/>
      <c r="N764" s="19">
        <v>0</v>
      </c>
      <c r="O764" s="74"/>
      <c r="P764" s="74" t="s">
        <v>88</v>
      </c>
    </row>
    <row r="765" spans="1:16" ht="19.5">
      <c r="A765" s="28" t="s">
        <v>12</v>
      </c>
      <c r="B765" s="85"/>
      <c r="C765" s="72" t="s">
        <v>46</v>
      </c>
      <c r="D765" s="73"/>
      <c r="E765" s="19">
        <v>5</v>
      </c>
      <c r="F765" s="19"/>
      <c r="G765" s="19">
        <v>5</v>
      </c>
      <c r="H765" s="19">
        <v>36</v>
      </c>
      <c r="I765" s="19"/>
      <c r="J765" s="19">
        <v>36</v>
      </c>
      <c r="K765" s="19">
        <v>41</v>
      </c>
      <c r="L765" s="19">
        <v>325</v>
      </c>
      <c r="M765" s="19"/>
      <c r="N765" s="19">
        <v>325</v>
      </c>
      <c r="O765" s="74">
        <v>9027.7777777777792</v>
      </c>
      <c r="P765" s="74" t="s">
        <v>88</v>
      </c>
    </row>
    <row r="766" spans="1:16" ht="19.5">
      <c r="A766" s="28" t="s">
        <v>12</v>
      </c>
      <c r="B766" s="85"/>
      <c r="C766" s="72" t="s">
        <v>47</v>
      </c>
      <c r="D766" s="73"/>
      <c r="E766" s="19"/>
      <c r="F766" s="19"/>
      <c r="G766" s="19">
        <v>0</v>
      </c>
      <c r="H766" s="19">
        <v>2</v>
      </c>
      <c r="I766" s="19"/>
      <c r="J766" s="19">
        <v>2</v>
      </c>
      <c r="K766" s="19">
        <v>2</v>
      </c>
      <c r="L766" s="19">
        <v>14</v>
      </c>
      <c r="M766" s="19"/>
      <c r="N766" s="19">
        <v>14</v>
      </c>
      <c r="O766" s="74">
        <v>7000</v>
      </c>
      <c r="P766" s="74" t="s">
        <v>88</v>
      </c>
    </row>
    <row r="767" spans="1:16" ht="19.5">
      <c r="A767" s="28" t="s">
        <v>12</v>
      </c>
      <c r="B767" s="86"/>
      <c r="C767" s="69" t="s">
        <v>48</v>
      </c>
      <c r="D767" s="69"/>
      <c r="E767" s="19">
        <v>18</v>
      </c>
      <c r="F767" s="19">
        <v>0</v>
      </c>
      <c r="G767" s="19">
        <v>18</v>
      </c>
      <c r="H767" s="19">
        <v>83</v>
      </c>
      <c r="I767" s="19">
        <v>0</v>
      </c>
      <c r="J767" s="19">
        <v>83</v>
      </c>
      <c r="K767" s="19">
        <v>101</v>
      </c>
      <c r="L767" s="19">
        <v>532</v>
      </c>
      <c r="M767" s="19">
        <v>0</v>
      </c>
      <c r="N767" s="19">
        <v>532</v>
      </c>
      <c r="O767" s="74">
        <v>6409.6385542168673</v>
      </c>
      <c r="P767" s="74" t="s">
        <v>88</v>
      </c>
    </row>
    <row r="768" spans="1:16" ht="19.5">
      <c r="A768" s="28" t="s">
        <v>12</v>
      </c>
      <c r="B768" s="84" t="s">
        <v>49</v>
      </c>
      <c r="C768" s="69" t="s">
        <v>50</v>
      </c>
      <c r="D768" s="70"/>
      <c r="E768" s="19">
        <v>2</v>
      </c>
      <c r="F768" s="19">
        <v>1</v>
      </c>
      <c r="G768" s="19">
        <v>3</v>
      </c>
      <c r="H768" s="19">
        <v>193</v>
      </c>
      <c r="I768" s="19"/>
      <c r="J768" s="19">
        <v>193</v>
      </c>
      <c r="K768" s="19">
        <v>196</v>
      </c>
      <c r="L768" s="19">
        <v>1150</v>
      </c>
      <c r="M768" s="19"/>
      <c r="N768" s="19">
        <v>1150</v>
      </c>
      <c r="O768" s="74">
        <v>5958.5492227979275</v>
      </c>
      <c r="P768" s="74" t="s">
        <v>88</v>
      </c>
    </row>
    <row r="769" spans="1:16" ht="19.5">
      <c r="A769" s="28" t="s">
        <v>12</v>
      </c>
      <c r="B769" s="85" t="s">
        <v>49</v>
      </c>
      <c r="C769" s="69" t="s">
        <v>51</v>
      </c>
      <c r="D769" s="70"/>
      <c r="E769" s="19"/>
      <c r="F769" s="19"/>
      <c r="G769" s="19">
        <v>0</v>
      </c>
      <c r="H769" s="19"/>
      <c r="I769" s="19"/>
      <c r="J769" s="19">
        <v>0</v>
      </c>
      <c r="K769" s="19">
        <v>0</v>
      </c>
      <c r="L769" s="19"/>
      <c r="M769" s="19"/>
      <c r="N769" s="19">
        <v>0</v>
      </c>
      <c r="O769" s="74"/>
      <c r="P769" s="74" t="s">
        <v>88</v>
      </c>
    </row>
    <row r="770" spans="1:16" ht="19.5">
      <c r="A770" s="28" t="s">
        <v>12</v>
      </c>
      <c r="B770" s="86"/>
      <c r="C770" s="14" t="s">
        <v>52</v>
      </c>
      <c r="D770" s="70"/>
      <c r="E770" s="19">
        <v>2</v>
      </c>
      <c r="F770" s="19">
        <v>1</v>
      </c>
      <c r="G770" s="19">
        <v>3</v>
      </c>
      <c r="H770" s="19">
        <v>193</v>
      </c>
      <c r="I770" s="19">
        <v>0</v>
      </c>
      <c r="J770" s="19">
        <v>193</v>
      </c>
      <c r="K770" s="19">
        <v>196</v>
      </c>
      <c r="L770" s="19">
        <v>1150</v>
      </c>
      <c r="M770" s="19">
        <v>0</v>
      </c>
      <c r="N770" s="19">
        <v>1150</v>
      </c>
      <c r="O770" s="74">
        <v>5958.5492227979275</v>
      </c>
      <c r="P770" s="74" t="s">
        <v>88</v>
      </c>
    </row>
    <row r="771" spans="1:16" ht="19.5">
      <c r="A771" s="28" t="s">
        <v>12</v>
      </c>
      <c r="B771" s="84" t="s">
        <v>53</v>
      </c>
      <c r="C771" s="69" t="s">
        <v>54</v>
      </c>
      <c r="D771" s="70"/>
      <c r="E771" s="19"/>
      <c r="F771" s="19"/>
      <c r="G771" s="19">
        <v>0</v>
      </c>
      <c r="H771" s="19"/>
      <c r="I771" s="19"/>
      <c r="J771" s="19">
        <v>0</v>
      </c>
      <c r="K771" s="19">
        <v>0</v>
      </c>
      <c r="L771" s="19"/>
      <c r="M771" s="19"/>
      <c r="N771" s="19">
        <v>0</v>
      </c>
      <c r="O771" s="74"/>
      <c r="P771" s="74" t="s">
        <v>88</v>
      </c>
    </row>
    <row r="772" spans="1:16" ht="19.5">
      <c r="A772" s="28" t="s">
        <v>12</v>
      </c>
      <c r="B772" s="85"/>
      <c r="C772" s="69" t="s">
        <v>55</v>
      </c>
      <c r="D772" s="70"/>
      <c r="E772" s="19">
        <v>50</v>
      </c>
      <c r="F772" s="19">
        <v>105</v>
      </c>
      <c r="G772" s="19">
        <v>155</v>
      </c>
      <c r="H772" s="19">
        <v>212</v>
      </c>
      <c r="I772" s="19">
        <v>20.5</v>
      </c>
      <c r="J772" s="19">
        <v>232.5</v>
      </c>
      <c r="K772" s="19">
        <v>387.5</v>
      </c>
      <c r="L772" s="19">
        <v>211</v>
      </c>
      <c r="M772" s="19">
        <v>15</v>
      </c>
      <c r="N772" s="19">
        <v>226</v>
      </c>
      <c r="O772" s="74">
        <v>995.28301886792451</v>
      </c>
      <c r="P772" s="74">
        <v>731.70731707317077</v>
      </c>
    </row>
    <row r="773" spans="1:16" ht="19.5">
      <c r="A773" s="28" t="s">
        <v>12</v>
      </c>
      <c r="B773" s="85"/>
      <c r="C773" s="69" t="s">
        <v>56</v>
      </c>
      <c r="D773" s="70"/>
      <c r="E773" s="19">
        <v>4</v>
      </c>
      <c r="F773" s="19"/>
      <c r="G773" s="19">
        <v>4</v>
      </c>
      <c r="H773" s="19">
        <v>52</v>
      </c>
      <c r="I773" s="19"/>
      <c r="J773" s="19">
        <v>52</v>
      </c>
      <c r="K773" s="19">
        <v>56</v>
      </c>
      <c r="L773" s="19">
        <v>28</v>
      </c>
      <c r="M773" s="19"/>
      <c r="N773" s="19">
        <v>28</v>
      </c>
      <c r="O773" s="74">
        <v>538.46153846153845</v>
      </c>
      <c r="P773" s="74" t="s">
        <v>88</v>
      </c>
    </row>
    <row r="774" spans="1:16" ht="19.5">
      <c r="A774" s="28" t="s">
        <v>12</v>
      </c>
      <c r="B774" s="85"/>
      <c r="C774" s="69" t="s">
        <v>57</v>
      </c>
      <c r="D774" s="70"/>
      <c r="E774" s="19"/>
      <c r="F774" s="19"/>
      <c r="G774" s="19">
        <v>0</v>
      </c>
      <c r="H774" s="19"/>
      <c r="I774" s="19"/>
      <c r="J774" s="19">
        <v>0</v>
      </c>
      <c r="K774" s="19">
        <v>0</v>
      </c>
      <c r="L774" s="19"/>
      <c r="M774" s="19"/>
      <c r="N774" s="19">
        <v>0</v>
      </c>
      <c r="O774" s="74"/>
      <c r="P774" s="74" t="s">
        <v>88</v>
      </c>
    </row>
    <row r="775" spans="1:16" ht="19.5">
      <c r="A775" s="28" t="s">
        <v>12</v>
      </c>
      <c r="B775" s="86"/>
      <c r="C775" s="69" t="s">
        <v>58</v>
      </c>
      <c r="D775" s="70"/>
      <c r="E775" s="19">
        <v>54</v>
      </c>
      <c r="F775" s="19">
        <v>105</v>
      </c>
      <c r="G775" s="19">
        <v>159</v>
      </c>
      <c r="H775" s="19">
        <v>264</v>
      </c>
      <c r="I775" s="19">
        <v>20.5</v>
      </c>
      <c r="J775" s="19">
        <v>284.5</v>
      </c>
      <c r="K775" s="19">
        <v>443.5</v>
      </c>
      <c r="L775" s="19">
        <v>239</v>
      </c>
      <c r="M775" s="19">
        <v>15</v>
      </c>
      <c r="N775" s="19">
        <v>254</v>
      </c>
      <c r="O775" s="74">
        <v>905.30303030303025</v>
      </c>
      <c r="P775" s="74">
        <v>731.70731707317077</v>
      </c>
    </row>
    <row r="776" spans="1:16" ht="19.5">
      <c r="A776" s="28" t="s">
        <v>12</v>
      </c>
      <c r="B776" s="84" t="s">
        <v>89</v>
      </c>
      <c r="C776" s="69" t="s">
        <v>59</v>
      </c>
      <c r="D776" s="70"/>
      <c r="E776" s="19"/>
      <c r="F776" s="19"/>
      <c r="G776" s="19">
        <v>0</v>
      </c>
      <c r="H776" s="19"/>
      <c r="I776" s="19"/>
      <c r="J776" s="19">
        <v>0</v>
      </c>
      <c r="K776" s="19">
        <v>0</v>
      </c>
      <c r="L776" s="19"/>
      <c r="M776" s="19"/>
      <c r="N776" s="19">
        <v>0</v>
      </c>
      <c r="O776" s="74"/>
      <c r="P776" s="74" t="s">
        <v>88</v>
      </c>
    </row>
    <row r="777" spans="1:16" ht="19.5">
      <c r="A777" s="28" t="s">
        <v>12</v>
      </c>
      <c r="B777" s="85"/>
      <c r="C777" s="69" t="s">
        <v>60</v>
      </c>
      <c r="D777" s="70"/>
      <c r="E777" s="19"/>
      <c r="F777" s="19"/>
      <c r="G777" s="19">
        <v>0</v>
      </c>
      <c r="H777" s="19"/>
      <c r="I777" s="19"/>
      <c r="J777" s="19">
        <v>0</v>
      </c>
      <c r="K777" s="19">
        <v>0</v>
      </c>
      <c r="L777" s="19"/>
      <c r="M777" s="19"/>
      <c r="N777" s="19">
        <v>0</v>
      </c>
      <c r="O777" s="74"/>
      <c r="P777" s="74" t="s">
        <v>88</v>
      </c>
    </row>
    <row r="778" spans="1:16" ht="19.5">
      <c r="A778" s="28" t="s">
        <v>12</v>
      </c>
      <c r="B778" s="86"/>
      <c r="C778" s="69" t="s">
        <v>61</v>
      </c>
      <c r="D778" s="70"/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74"/>
      <c r="P778" s="74" t="s">
        <v>88</v>
      </c>
    </row>
    <row r="779" spans="1:16" ht="19.5">
      <c r="A779" s="28" t="s">
        <v>12</v>
      </c>
      <c r="B779" s="93" t="s">
        <v>62</v>
      </c>
      <c r="C779" s="69" t="s">
        <v>63</v>
      </c>
      <c r="D779" s="70"/>
      <c r="E779" s="19"/>
      <c r="F779" s="19"/>
      <c r="G779" s="19">
        <v>0</v>
      </c>
      <c r="H779" s="19"/>
      <c r="I779" s="19"/>
      <c r="J779" s="19">
        <v>0</v>
      </c>
      <c r="K779" s="19">
        <v>0</v>
      </c>
      <c r="L779" s="19"/>
      <c r="M779" s="19"/>
      <c r="N779" s="19">
        <v>0</v>
      </c>
      <c r="O779" s="74"/>
      <c r="P779" s="74" t="s">
        <v>88</v>
      </c>
    </row>
    <row r="780" spans="1:16" ht="19.5">
      <c r="A780" s="28" t="s">
        <v>12</v>
      </c>
      <c r="B780" s="94"/>
      <c r="C780" s="69" t="s">
        <v>64</v>
      </c>
      <c r="D780" s="70"/>
      <c r="E780" s="19"/>
      <c r="F780" s="19"/>
      <c r="G780" s="19">
        <v>0</v>
      </c>
      <c r="H780" s="19"/>
      <c r="I780" s="19"/>
      <c r="J780" s="19">
        <v>0</v>
      </c>
      <c r="K780" s="19">
        <v>0</v>
      </c>
      <c r="L780" s="19"/>
      <c r="M780" s="19"/>
      <c r="N780" s="19">
        <v>0</v>
      </c>
      <c r="O780" s="74"/>
      <c r="P780" s="74" t="s">
        <v>88</v>
      </c>
    </row>
    <row r="781" spans="1:16" ht="19.5">
      <c r="A781" s="28" t="s">
        <v>12</v>
      </c>
      <c r="B781" s="94"/>
      <c r="C781" s="69" t="s">
        <v>65</v>
      </c>
      <c r="D781" s="70"/>
      <c r="E781" s="19"/>
      <c r="F781" s="19"/>
      <c r="G781" s="19">
        <v>0</v>
      </c>
      <c r="H781" s="19"/>
      <c r="I781" s="19"/>
      <c r="J781" s="19">
        <v>0</v>
      </c>
      <c r="K781" s="19">
        <v>0</v>
      </c>
      <c r="L781" s="19"/>
      <c r="M781" s="19"/>
      <c r="N781" s="19">
        <v>0</v>
      </c>
      <c r="O781" s="74"/>
      <c r="P781" s="74" t="s">
        <v>88</v>
      </c>
    </row>
    <row r="782" spans="1:16" ht="19.5">
      <c r="A782" s="28" t="s">
        <v>12</v>
      </c>
      <c r="B782" s="94"/>
      <c r="C782" s="69" t="s">
        <v>66</v>
      </c>
      <c r="D782" s="70"/>
      <c r="E782" s="19"/>
      <c r="F782" s="19"/>
      <c r="G782" s="19">
        <v>0</v>
      </c>
      <c r="H782" s="19"/>
      <c r="I782" s="19"/>
      <c r="J782" s="19">
        <v>0</v>
      </c>
      <c r="K782" s="19">
        <v>0</v>
      </c>
      <c r="L782" s="19"/>
      <c r="M782" s="19"/>
      <c r="N782" s="19">
        <v>0</v>
      </c>
      <c r="O782" s="74"/>
      <c r="P782" s="74" t="s">
        <v>88</v>
      </c>
    </row>
    <row r="783" spans="1:16" ht="19.5">
      <c r="A783" s="28" t="s">
        <v>12</v>
      </c>
      <c r="B783" s="94"/>
      <c r="C783" s="69" t="s">
        <v>67</v>
      </c>
      <c r="D783" s="70"/>
      <c r="E783" s="19"/>
      <c r="F783" s="19"/>
      <c r="G783" s="19">
        <v>0</v>
      </c>
      <c r="H783" s="19"/>
      <c r="I783" s="19"/>
      <c r="J783" s="19">
        <v>0</v>
      </c>
      <c r="K783" s="19">
        <v>0</v>
      </c>
      <c r="L783" s="19"/>
      <c r="M783" s="19"/>
      <c r="N783" s="19">
        <v>0</v>
      </c>
      <c r="O783" s="74"/>
      <c r="P783" s="74" t="s">
        <v>88</v>
      </c>
    </row>
    <row r="784" spans="1:16" ht="19.5">
      <c r="A784" s="28" t="s">
        <v>12</v>
      </c>
      <c r="B784" s="95"/>
      <c r="C784" s="69" t="s">
        <v>68</v>
      </c>
      <c r="D784" s="70"/>
      <c r="E784" s="19">
        <v>0</v>
      </c>
      <c r="F784" s="19"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74"/>
      <c r="P784" s="74" t="s">
        <v>88</v>
      </c>
    </row>
    <row r="785" spans="1:16" ht="19.5">
      <c r="A785" s="28" t="s">
        <v>12</v>
      </c>
      <c r="B785" s="94" t="s">
        <v>69</v>
      </c>
      <c r="C785" s="93" t="s">
        <v>70</v>
      </c>
      <c r="D785" s="3" t="s">
        <v>71</v>
      </c>
      <c r="E785" s="19"/>
      <c r="F785" s="19"/>
      <c r="G785" s="19">
        <v>0</v>
      </c>
      <c r="H785" s="19"/>
      <c r="I785" s="19"/>
      <c r="J785" s="19">
        <v>0</v>
      </c>
      <c r="K785" s="19">
        <v>0</v>
      </c>
      <c r="L785" s="19"/>
      <c r="M785" s="19"/>
      <c r="N785" s="19">
        <v>0</v>
      </c>
      <c r="O785" s="74"/>
      <c r="P785" s="74" t="s">
        <v>88</v>
      </c>
    </row>
    <row r="786" spans="1:16" ht="19.5">
      <c r="A786" s="28" t="s">
        <v>12</v>
      </c>
      <c r="B786" s="94"/>
      <c r="C786" s="94"/>
      <c r="D786" s="3" t="s">
        <v>22</v>
      </c>
      <c r="E786" s="19"/>
      <c r="F786" s="19"/>
      <c r="G786" s="19">
        <v>0</v>
      </c>
      <c r="H786" s="19"/>
      <c r="I786" s="19"/>
      <c r="J786" s="19">
        <v>0</v>
      </c>
      <c r="K786" s="19">
        <v>0</v>
      </c>
      <c r="L786" s="19"/>
      <c r="M786" s="19"/>
      <c r="N786" s="19">
        <v>0</v>
      </c>
      <c r="O786" s="74"/>
      <c r="P786" s="74" t="s">
        <v>88</v>
      </c>
    </row>
    <row r="787" spans="1:16" ht="19.5">
      <c r="A787" s="28" t="s">
        <v>12</v>
      </c>
      <c r="B787" s="94"/>
      <c r="C787" s="94"/>
      <c r="D787" s="3" t="s">
        <v>23</v>
      </c>
      <c r="E787" s="19"/>
      <c r="F787" s="19"/>
      <c r="G787" s="19">
        <v>0</v>
      </c>
      <c r="H787" s="19">
        <v>0.9</v>
      </c>
      <c r="I787" s="19"/>
      <c r="J787" s="19">
        <v>0.9</v>
      </c>
      <c r="K787" s="19">
        <v>0.9</v>
      </c>
      <c r="L787" s="19">
        <v>79</v>
      </c>
      <c r="M787" s="19"/>
      <c r="N787" s="19">
        <v>79</v>
      </c>
      <c r="O787" s="74"/>
      <c r="P787" s="74" t="s">
        <v>88</v>
      </c>
    </row>
    <row r="788" spans="1:16" ht="19.5">
      <c r="A788" s="28" t="s">
        <v>12</v>
      </c>
      <c r="B788" s="94"/>
      <c r="C788" s="94"/>
      <c r="D788" s="3" t="s">
        <v>24</v>
      </c>
      <c r="E788" s="19"/>
      <c r="F788" s="19"/>
      <c r="G788" s="19">
        <v>0</v>
      </c>
      <c r="H788" s="19"/>
      <c r="I788" s="19"/>
      <c r="J788" s="19">
        <v>0</v>
      </c>
      <c r="K788" s="19">
        <v>0</v>
      </c>
      <c r="L788" s="19"/>
      <c r="M788" s="19"/>
      <c r="N788" s="19">
        <v>0</v>
      </c>
      <c r="O788" s="74"/>
      <c r="P788" s="74" t="s">
        <v>88</v>
      </c>
    </row>
    <row r="789" spans="1:16" ht="19.5">
      <c r="A789" s="28" t="s">
        <v>12</v>
      </c>
      <c r="B789" s="94"/>
      <c r="C789" s="94"/>
      <c r="D789" s="3" t="s">
        <v>25</v>
      </c>
      <c r="E789" s="19"/>
      <c r="F789" s="19"/>
      <c r="G789" s="19">
        <v>0</v>
      </c>
      <c r="H789" s="19"/>
      <c r="I789" s="19"/>
      <c r="J789" s="19">
        <v>0</v>
      </c>
      <c r="K789" s="19">
        <v>0</v>
      </c>
      <c r="L789" s="19"/>
      <c r="M789" s="19"/>
      <c r="N789" s="19">
        <v>0</v>
      </c>
      <c r="O789" s="74"/>
      <c r="P789" s="74" t="s">
        <v>88</v>
      </c>
    </row>
    <row r="790" spans="1:16" ht="19.5">
      <c r="A790" s="28" t="s">
        <v>12</v>
      </c>
      <c r="B790" s="94"/>
      <c r="C790" s="95"/>
      <c r="D790" s="15" t="s">
        <v>72</v>
      </c>
      <c r="E790" s="19">
        <v>0</v>
      </c>
      <c r="F790" s="19">
        <v>0</v>
      </c>
      <c r="G790" s="19">
        <v>0</v>
      </c>
      <c r="H790" s="19">
        <v>0.9</v>
      </c>
      <c r="I790" s="19">
        <v>0</v>
      </c>
      <c r="J790" s="19">
        <v>0.9</v>
      </c>
      <c r="K790" s="19">
        <v>0.9</v>
      </c>
      <c r="L790" s="19">
        <v>79</v>
      </c>
      <c r="M790" s="19">
        <v>0</v>
      </c>
      <c r="N790" s="19">
        <v>79</v>
      </c>
      <c r="O790" s="74">
        <v>87777.777777777766</v>
      </c>
      <c r="P790" s="74" t="s">
        <v>88</v>
      </c>
    </row>
    <row r="791" spans="1:16" ht="19.5">
      <c r="A791" s="28" t="s">
        <v>12</v>
      </c>
      <c r="B791" s="94"/>
      <c r="C791" s="93" t="s">
        <v>73</v>
      </c>
      <c r="D791" s="3" t="s">
        <v>21</v>
      </c>
      <c r="E791" s="19"/>
      <c r="F791" s="19"/>
      <c r="G791" s="19">
        <v>0</v>
      </c>
      <c r="H791" s="19"/>
      <c r="I791" s="19"/>
      <c r="J791" s="19">
        <v>0</v>
      </c>
      <c r="K791" s="19">
        <v>0</v>
      </c>
      <c r="L791" s="19"/>
      <c r="M791" s="19"/>
      <c r="N791" s="19">
        <v>0</v>
      </c>
      <c r="O791" s="74"/>
      <c r="P791" s="74" t="s">
        <v>88</v>
      </c>
    </row>
    <row r="792" spans="1:16" ht="19.5">
      <c r="A792" s="28" t="s">
        <v>12</v>
      </c>
      <c r="B792" s="94"/>
      <c r="C792" s="94"/>
      <c r="D792" s="3" t="s">
        <v>74</v>
      </c>
      <c r="E792" s="19"/>
      <c r="F792" s="19"/>
      <c r="G792" s="19">
        <v>0</v>
      </c>
      <c r="H792" s="19"/>
      <c r="I792" s="19"/>
      <c r="J792" s="19">
        <v>0</v>
      </c>
      <c r="K792" s="19">
        <v>0</v>
      </c>
      <c r="L792" s="19"/>
      <c r="M792" s="19"/>
      <c r="N792" s="19">
        <v>0</v>
      </c>
      <c r="O792" s="74"/>
      <c r="P792" s="74" t="s">
        <v>88</v>
      </c>
    </row>
    <row r="793" spans="1:16" ht="19.5">
      <c r="A793" s="28" t="s">
        <v>12</v>
      </c>
      <c r="B793" s="94"/>
      <c r="C793" s="94"/>
      <c r="D793" s="3" t="s">
        <v>75</v>
      </c>
      <c r="E793" s="19"/>
      <c r="F793" s="19"/>
      <c r="G793" s="19">
        <v>0</v>
      </c>
      <c r="H793" s="19"/>
      <c r="I793" s="19"/>
      <c r="J793" s="19">
        <v>0</v>
      </c>
      <c r="K793" s="19">
        <v>0</v>
      </c>
      <c r="L793" s="19"/>
      <c r="M793" s="19"/>
      <c r="N793" s="19">
        <v>0</v>
      </c>
      <c r="O793" s="74"/>
      <c r="P793" s="74" t="s">
        <v>88</v>
      </c>
    </row>
    <row r="794" spans="1:16" ht="19.5">
      <c r="A794" s="28" t="s">
        <v>12</v>
      </c>
      <c r="B794" s="94"/>
      <c r="C794" s="95"/>
      <c r="D794" s="15" t="s">
        <v>76</v>
      </c>
      <c r="E794" s="19"/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74"/>
      <c r="P794" s="74" t="s">
        <v>88</v>
      </c>
    </row>
    <row r="795" spans="1:16" ht="19.5">
      <c r="A795" s="28" t="s">
        <v>12</v>
      </c>
      <c r="B795" s="95"/>
      <c r="C795" s="16" t="s">
        <v>77</v>
      </c>
      <c r="D795" s="16"/>
      <c r="E795" s="19">
        <v>0</v>
      </c>
      <c r="F795" s="19">
        <v>0</v>
      </c>
      <c r="G795" s="19">
        <v>0</v>
      </c>
      <c r="H795" s="19">
        <v>0.9</v>
      </c>
      <c r="I795" s="19">
        <v>0</v>
      </c>
      <c r="J795" s="19">
        <v>0.9</v>
      </c>
      <c r="K795" s="19">
        <v>0.9</v>
      </c>
      <c r="L795" s="19">
        <v>79</v>
      </c>
      <c r="M795" s="19">
        <v>0</v>
      </c>
      <c r="N795" s="19">
        <v>79</v>
      </c>
      <c r="O795" s="74">
        <v>87777.777777777766</v>
      </c>
      <c r="P795" s="74" t="s">
        <v>88</v>
      </c>
    </row>
    <row r="796" spans="1:16" ht="19.5">
      <c r="A796" s="28" t="s">
        <v>12</v>
      </c>
      <c r="B796" s="84" t="s">
        <v>78</v>
      </c>
      <c r="C796" s="3" t="s">
        <v>79</v>
      </c>
      <c r="D796" s="3"/>
      <c r="E796" s="19">
        <v>5</v>
      </c>
      <c r="F796" s="19"/>
      <c r="G796" s="19">
        <v>5</v>
      </c>
      <c r="H796" s="19">
        <v>40</v>
      </c>
      <c r="I796" s="19"/>
      <c r="J796" s="19">
        <v>40</v>
      </c>
      <c r="K796" s="19">
        <v>45</v>
      </c>
      <c r="L796" s="19">
        <v>0.2</v>
      </c>
      <c r="M796" s="19"/>
      <c r="N796" s="19">
        <v>0.2</v>
      </c>
      <c r="O796" s="5">
        <v>5</v>
      </c>
      <c r="P796" s="74" t="s">
        <v>88</v>
      </c>
    </row>
    <row r="797" spans="1:16" ht="19.5">
      <c r="A797" s="28" t="s">
        <v>12</v>
      </c>
      <c r="B797" s="85"/>
      <c r="C797" s="3" t="s">
        <v>80</v>
      </c>
      <c r="D797" s="3"/>
      <c r="E797" s="19">
        <v>8</v>
      </c>
      <c r="F797" s="19"/>
      <c r="G797" s="19">
        <v>8</v>
      </c>
      <c r="H797" s="19">
        <v>8</v>
      </c>
      <c r="I797" s="19"/>
      <c r="J797" s="19">
        <v>8</v>
      </c>
      <c r="K797" s="19">
        <v>16</v>
      </c>
      <c r="L797" s="19">
        <v>32</v>
      </c>
      <c r="M797" s="19"/>
      <c r="N797" s="19">
        <v>32</v>
      </c>
      <c r="O797" s="74">
        <v>4000</v>
      </c>
      <c r="P797" s="74" t="s">
        <v>88</v>
      </c>
    </row>
    <row r="798" spans="1:16" ht="19.5">
      <c r="A798" s="28" t="s">
        <v>12</v>
      </c>
      <c r="B798" s="85"/>
      <c r="C798" s="3" t="s">
        <v>81</v>
      </c>
      <c r="D798" s="3"/>
      <c r="E798" s="19">
        <v>18</v>
      </c>
      <c r="F798" s="19"/>
      <c r="G798" s="19">
        <v>18</v>
      </c>
      <c r="H798" s="19">
        <v>31</v>
      </c>
      <c r="I798" s="19"/>
      <c r="J798" s="19">
        <v>31</v>
      </c>
      <c r="K798" s="19">
        <v>49</v>
      </c>
      <c r="L798" s="19">
        <v>455</v>
      </c>
      <c r="M798" s="19"/>
      <c r="N798" s="19">
        <v>455</v>
      </c>
      <c r="O798" s="74">
        <v>14677.41935483871</v>
      </c>
      <c r="P798" s="74" t="s">
        <v>88</v>
      </c>
    </row>
    <row r="799" spans="1:16" ht="19.5">
      <c r="A799" s="28" t="s">
        <v>12</v>
      </c>
      <c r="B799" s="85"/>
      <c r="C799" s="3" t="s">
        <v>82</v>
      </c>
      <c r="D799" s="3"/>
      <c r="E799" s="19"/>
      <c r="F799" s="19"/>
      <c r="G799" s="19">
        <v>0</v>
      </c>
      <c r="H799" s="19">
        <v>30</v>
      </c>
      <c r="I799" s="19"/>
      <c r="J799" s="19">
        <v>30</v>
      </c>
      <c r="K799" s="19">
        <v>30</v>
      </c>
      <c r="L799" s="19">
        <v>518</v>
      </c>
      <c r="M799" s="19"/>
      <c r="N799" s="19">
        <v>518</v>
      </c>
      <c r="O799" s="74">
        <v>17266.666666666664</v>
      </c>
      <c r="P799" s="74" t="s">
        <v>88</v>
      </c>
    </row>
    <row r="800" spans="1:16" ht="19.5">
      <c r="A800" s="28" t="s">
        <v>12</v>
      </c>
      <c r="B800" s="85"/>
      <c r="C800" s="3" t="s">
        <v>83</v>
      </c>
      <c r="D800" s="3"/>
      <c r="E800" s="19"/>
      <c r="F800" s="19"/>
      <c r="G800" s="19">
        <v>0</v>
      </c>
      <c r="H800" s="19">
        <v>0</v>
      </c>
      <c r="I800" s="19"/>
      <c r="J800" s="19">
        <v>0</v>
      </c>
      <c r="K800" s="19">
        <v>0</v>
      </c>
      <c r="L800" s="19">
        <v>0</v>
      </c>
      <c r="M800" s="19"/>
      <c r="N800" s="19">
        <v>0</v>
      </c>
      <c r="O800" s="74"/>
      <c r="P800" s="74" t="s">
        <v>88</v>
      </c>
    </row>
    <row r="801" spans="1:16" ht="19.5">
      <c r="A801" s="28" t="s">
        <v>12</v>
      </c>
      <c r="B801" s="86"/>
      <c r="C801" s="69" t="s">
        <v>84</v>
      </c>
      <c r="D801" s="70"/>
      <c r="E801" s="19">
        <v>31</v>
      </c>
      <c r="F801" s="19">
        <v>0</v>
      </c>
      <c r="G801" s="19">
        <v>31</v>
      </c>
      <c r="H801" s="19">
        <v>109</v>
      </c>
      <c r="I801" s="19">
        <v>0</v>
      </c>
      <c r="J801" s="19">
        <v>109</v>
      </c>
      <c r="K801" s="19">
        <v>140</v>
      </c>
      <c r="L801" s="19">
        <v>1005.2</v>
      </c>
      <c r="M801" s="19">
        <v>0</v>
      </c>
      <c r="N801" s="19">
        <v>1005.2</v>
      </c>
      <c r="O801" s="74">
        <v>9222.0183486238529</v>
      </c>
      <c r="P801" s="74" t="s">
        <v>88</v>
      </c>
    </row>
    <row r="802" spans="1:16" ht="19.5">
      <c r="A802" s="28" t="s">
        <v>12</v>
      </c>
      <c r="B802" s="87" t="s">
        <v>85</v>
      </c>
      <c r="C802" s="88"/>
      <c r="D802" s="89"/>
      <c r="E802" s="19">
        <v>126</v>
      </c>
      <c r="F802" s="19">
        <v>106</v>
      </c>
      <c r="G802" s="19">
        <v>232</v>
      </c>
      <c r="H802" s="19">
        <v>700.9</v>
      </c>
      <c r="I802" s="19">
        <v>20.5</v>
      </c>
      <c r="J802" s="19">
        <v>721.4</v>
      </c>
      <c r="K802" s="19">
        <v>953.4</v>
      </c>
      <c r="L802" s="19">
        <v>3346.2</v>
      </c>
      <c r="M802" s="19">
        <v>15</v>
      </c>
      <c r="N802" s="19">
        <v>3361.2</v>
      </c>
      <c r="O802" s="74"/>
      <c r="P802" s="74" t="s">
        <v>88</v>
      </c>
    </row>
    <row r="803" spans="1:16" ht="19.5">
      <c r="A803" s="28" t="s">
        <v>13</v>
      </c>
      <c r="B803" s="98" t="s">
        <v>26</v>
      </c>
      <c r="C803" s="99"/>
      <c r="D803" s="100"/>
      <c r="E803" s="96" t="s">
        <v>27</v>
      </c>
      <c r="F803" s="96"/>
      <c r="G803" s="96"/>
      <c r="H803" s="96" t="s">
        <v>28</v>
      </c>
      <c r="I803" s="96"/>
      <c r="J803" s="96"/>
      <c r="K803" s="96" t="s">
        <v>29</v>
      </c>
      <c r="L803" s="96" t="s">
        <v>30</v>
      </c>
      <c r="M803" s="96"/>
      <c r="N803" s="96"/>
      <c r="O803" s="96" t="s">
        <v>31</v>
      </c>
      <c r="P803" s="96"/>
    </row>
    <row r="804" spans="1:16" ht="19.5">
      <c r="A804" s="28" t="s">
        <v>13</v>
      </c>
      <c r="B804" s="101"/>
      <c r="C804" s="102"/>
      <c r="D804" s="103"/>
      <c r="E804" s="74" t="s">
        <v>32</v>
      </c>
      <c r="F804" s="74" t="s">
        <v>33</v>
      </c>
      <c r="G804" s="74" t="s">
        <v>0</v>
      </c>
      <c r="H804" s="74" t="s">
        <v>32</v>
      </c>
      <c r="I804" s="74" t="s">
        <v>33</v>
      </c>
      <c r="J804" s="74" t="s">
        <v>0</v>
      </c>
      <c r="K804" s="96"/>
      <c r="L804" s="74" t="s">
        <v>32</v>
      </c>
      <c r="M804" s="74" t="s">
        <v>33</v>
      </c>
      <c r="N804" s="74" t="s">
        <v>0</v>
      </c>
      <c r="O804" s="74" t="s">
        <v>32</v>
      </c>
      <c r="P804" s="74" t="s">
        <v>33</v>
      </c>
    </row>
    <row r="805" spans="1:16" ht="19.5">
      <c r="A805" s="28" t="s">
        <v>13</v>
      </c>
      <c r="B805" s="97" t="s">
        <v>34</v>
      </c>
      <c r="C805" s="72" t="s">
        <v>35</v>
      </c>
      <c r="D805" s="73"/>
      <c r="E805" s="19">
        <v>30</v>
      </c>
      <c r="F805" s="19"/>
      <c r="G805" s="19">
        <v>30</v>
      </c>
      <c r="H805" s="19">
        <v>40</v>
      </c>
      <c r="I805" s="19"/>
      <c r="J805" s="19">
        <v>40</v>
      </c>
      <c r="K805" s="19">
        <v>70</v>
      </c>
      <c r="L805" s="19">
        <v>730</v>
      </c>
      <c r="M805" s="19"/>
      <c r="N805" s="19">
        <v>730</v>
      </c>
      <c r="O805" s="74">
        <v>18250</v>
      </c>
      <c r="P805" s="74"/>
    </row>
    <row r="806" spans="1:16" ht="19.5">
      <c r="A806" s="28" t="s">
        <v>13</v>
      </c>
      <c r="B806" s="97"/>
      <c r="C806" s="72" t="s">
        <v>36</v>
      </c>
      <c r="D806" s="73"/>
      <c r="E806" s="19">
        <v>2</v>
      </c>
      <c r="F806" s="19"/>
      <c r="G806" s="19">
        <v>2</v>
      </c>
      <c r="H806" s="19">
        <v>6.5</v>
      </c>
      <c r="I806" s="19"/>
      <c r="J806" s="19">
        <v>6.5</v>
      </c>
      <c r="K806" s="19">
        <v>8.5</v>
      </c>
      <c r="L806" s="19">
        <v>30</v>
      </c>
      <c r="M806" s="19"/>
      <c r="N806" s="19">
        <v>30</v>
      </c>
      <c r="O806" s="74">
        <v>4615.3846153846152</v>
      </c>
      <c r="P806" s="74"/>
    </row>
    <row r="807" spans="1:16" ht="19.5">
      <c r="A807" s="28" t="s">
        <v>13</v>
      </c>
      <c r="B807" s="97"/>
      <c r="C807" s="72" t="s">
        <v>37</v>
      </c>
      <c r="D807" s="73"/>
      <c r="E807" s="19">
        <v>3</v>
      </c>
      <c r="F807" s="19"/>
      <c r="G807" s="19">
        <v>3</v>
      </c>
      <c r="H807" s="19">
        <v>3.5</v>
      </c>
      <c r="I807" s="19"/>
      <c r="J807" s="19">
        <v>3.5</v>
      </c>
      <c r="K807" s="19">
        <v>6.5</v>
      </c>
      <c r="L807" s="19">
        <v>90</v>
      </c>
      <c r="M807" s="19"/>
      <c r="N807" s="19">
        <v>90</v>
      </c>
      <c r="O807" s="74">
        <v>25714.285714285714</v>
      </c>
      <c r="P807" s="74"/>
    </row>
    <row r="808" spans="1:16" ht="19.5">
      <c r="A808" s="28" t="s">
        <v>13</v>
      </c>
      <c r="B808" s="97"/>
      <c r="C808" s="72" t="s">
        <v>38</v>
      </c>
      <c r="D808" s="73"/>
      <c r="E808" s="19">
        <v>35</v>
      </c>
      <c r="F808" s="19">
        <v>0</v>
      </c>
      <c r="G808" s="19">
        <v>35</v>
      </c>
      <c r="H808" s="19">
        <v>50</v>
      </c>
      <c r="I808" s="19">
        <v>0</v>
      </c>
      <c r="J808" s="19">
        <v>50</v>
      </c>
      <c r="K808" s="19">
        <v>85</v>
      </c>
      <c r="L808" s="19">
        <v>850</v>
      </c>
      <c r="M808" s="19">
        <v>0</v>
      </c>
      <c r="N808" s="19">
        <v>850</v>
      </c>
      <c r="O808" s="74">
        <v>17000</v>
      </c>
      <c r="P808" s="74"/>
    </row>
    <row r="809" spans="1:16" ht="19.5">
      <c r="A809" s="28" t="s">
        <v>13</v>
      </c>
      <c r="B809" s="84" t="s">
        <v>39</v>
      </c>
      <c r="C809" s="69" t="s">
        <v>40</v>
      </c>
      <c r="D809" s="70"/>
      <c r="E809" s="19">
        <v>2</v>
      </c>
      <c r="F809" s="19"/>
      <c r="G809" s="19">
        <v>2</v>
      </c>
      <c r="H809" s="19">
        <v>13</v>
      </c>
      <c r="I809" s="19"/>
      <c r="J809" s="19">
        <v>13</v>
      </c>
      <c r="K809" s="19">
        <v>15</v>
      </c>
      <c r="L809" s="19">
        <v>65</v>
      </c>
      <c r="M809" s="19"/>
      <c r="N809" s="19">
        <v>65</v>
      </c>
      <c r="O809" s="74">
        <v>5000</v>
      </c>
      <c r="P809" s="74"/>
    </row>
    <row r="810" spans="1:16" ht="19.5">
      <c r="A810" s="28" t="s">
        <v>13</v>
      </c>
      <c r="B810" s="85" t="s">
        <v>39</v>
      </c>
      <c r="C810" s="72" t="s">
        <v>41</v>
      </c>
      <c r="D810" s="73"/>
      <c r="E810" s="19">
        <v>2</v>
      </c>
      <c r="F810" s="19"/>
      <c r="G810" s="19">
        <v>2</v>
      </c>
      <c r="H810" s="19">
        <v>15</v>
      </c>
      <c r="I810" s="19"/>
      <c r="J810" s="19">
        <v>15</v>
      </c>
      <c r="K810" s="19">
        <v>17</v>
      </c>
      <c r="L810" s="19">
        <v>220</v>
      </c>
      <c r="M810" s="19"/>
      <c r="N810" s="19">
        <v>220</v>
      </c>
      <c r="O810" s="74">
        <v>14666.666666666666</v>
      </c>
      <c r="P810" s="74"/>
    </row>
    <row r="811" spans="1:16" ht="19.5">
      <c r="A811" s="28" t="s">
        <v>13</v>
      </c>
      <c r="B811" s="85"/>
      <c r="C811" s="72" t="s">
        <v>42</v>
      </c>
      <c r="D811" s="73"/>
      <c r="E811" s="19">
        <v>2</v>
      </c>
      <c r="F811" s="19"/>
      <c r="G811" s="19">
        <v>2</v>
      </c>
      <c r="H811" s="19">
        <v>25</v>
      </c>
      <c r="I811" s="19"/>
      <c r="J811" s="19">
        <v>25</v>
      </c>
      <c r="K811" s="19">
        <v>27</v>
      </c>
      <c r="L811" s="19">
        <v>70</v>
      </c>
      <c r="M811" s="19"/>
      <c r="N811" s="19">
        <v>70</v>
      </c>
      <c r="O811" s="74">
        <v>2800</v>
      </c>
      <c r="P811" s="74"/>
    </row>
    <row r="812" spans="1:16" ht="19.5">
      <c r="A812" s="28" t="s">
        <v>13</v>
      </c>
      <c r="B812" s="85"/>
      <c r="C812" s="72" t="s">
        <v>43</v>
      </c>
      <c r="D812" s="73"/>
      <c r="E812" s="19">
        <v>2</v>
      </c>
      <c r="F812" s="19"/>
      <c r="G812" s="19">
        <v>2</v>
      </c>
      <c r="H812" s="19">
        <v>3</v>
      </c>
      <c r="I812" s="19"/>
      <c r="J812" s="19">
        <v>3</v>
      </c>
      <c r="K812" s="19">
        <v>5</v>
      </c>
      <c r="L812" s="19">
        <v>70</v>
      </c>
      <c r="M812" s="19"/>
      <c r="N812" s="19">
        <v>70</v>
      </c>
      <c r="O812" s="74">
        <v>23333.333333333332</v>
      </c>
      <c r="P812" s="74"/>
    </row>
    <row r="813" spans="1:16" ht="19.5">
      <c r="A813" s="28" t="s">
        <v>13</v>
      </c>
      <c r="B813" s="85"/>
      <c r="C813" s="72" t="s">
        <v>44</v>
      </c>
      <c r="D813" s="73"/>
      <c r="E813" s="19">
        <v>5</v>
      </c>
      <c r="F813" s="19"/>
      <c r="G813" s="19">
        <v>5</v>
      </c>
      <c r="H813" s="19">
        <v>56</v>
      </c>
      <c r="I813" s="19"/>
      <c r="J813" s="19">
        <v>56</v>
      </c>
      <c r="K813" s="19">
        <v>61</v>
      </c>
      <c r="L813" s="19">
        <v>700</v>
      </c>
      <c r="M813" s="19"/>
      <c r="N813" s="19">
        <v>700</v>
      </c>
      <c r="O813" s="74">
        <v>12500</v>
      </c>
      <c r="P813" s="74"/>
    </row>
    <row r="814" spans="1:16" ht="19.5">
      <c r="A814" s="28" t="s">
        <v>13</v>
      </c>
      <c r="B814" s="85"/>
      <c r="C814" s="72" t="s">
        <v>45</v>
      </c>
      <c r="D814" s="73"/>
      <c r="E814" s="19">
        <v>2</v>
      </c>
      <c r="F814" s="19"/>
      <c r="G814" s="19">
        <v>2</v>
      </c>
      <c r="H814" s="19">
        <v>3</v>
      </c>
      <c r="I814" s="19"/>
      <c r="J814" s="19">
        <v>3</v>
      </c>
      <c r="K814" s="19">
        <v>5</v>
      </c>
      <c r="L814" s="19">
        <v>24</v>
      </c>
      <c r="M814" s="19"/>
      <c r="N814" s="19">
        <v>24</v>
      </c>
      <c r="O814" s="74">
        <v>8000</v>
      </c>
      <c r="P814" s="74"/>
    </row>
    <row r="815" spans="1:16" ht="19.5">
      <c r="A815" s="28" t="s">
        <v>13</v>
      </c>
      <c r="B815" s="85"/>
      <c r="C815" s="72" t="s">
        <v>46</v>
      </c>
      <c r="D815" s="73"/>
      <c r="E815" s="19">
        <v>15</v>
      </c>
      <c r="F815" s="19"/>
      <c r="G815" s="19">
        <v>15</v>
      </c>
      <c r="H815" s="19">
        <v>100</v>
      </c>
      <c r="I815" s="19"/>
      <c r="J815" s="19">
        <v>100</v>
      </c>
      <c r="K815" s="19">
        <v>115</v>
      </c>
      <c r="L815" s="19">
        <v>370</v>
      </c>
      <c r="M815" s="19"/>
      <c r="N815" s="19">
        <v>370</v>
      </c>
      <c r="O815" s="74">
        <v>3700</v>
      </c>
      <c r="P815" s="74"/>
    </row>
    <row r="816" spans="1:16" ht="19.5">
      <c r="A816" s="28" t="s">
        <v>13</v>
      </c>
      <c r="B816" s="85"/>
      <c r="C816" s="72" t="s">
        <v>47</v>
      </c>
      <c r="D816" s="73"/>
      <c r="E816" s="19">
        <v>0.5</v>
      </c>
      <c r="F816" s="19"/>
      <c r="G816" s="19">
        <v>0.5</v>
      </c>
      <c r="H816" s="19"/>
      <c r="I816" s="19"/>
      <c r="J816" s="19">
        <v>0</v>
      </c>
      <c r="K816" s="19">
        <v>0.5</v>
      </c>
      <c r="L816" s="19"/>
      <c r="M816" s="19"/>
      <c r="N816" s="19">
        <v>0</v>
      </c>
      <c r="O816" s="74"/>
      <c r="P816" s="74"/>
    </row>
    <row r="817" spans="1:16" ht="19.5">
      <c r="A817" s="28" t="s">
        <v>13</v>
      </c>
      <c r="B817" s="86"/>
      <c r="C817" s="69" t="s">
        <v>48</v>
      </c>
      <c r="D817" s="69"/>
      <c r="E817" s="19">
        <v>30.5</v>
      </c>
      <c r="F817" s="19">
        <v>0</v>
      </c>
      <c r="G817" s="19">
        <v>30.5</v>
      </c>
      <c r="H817" s="19">
        <v>215</v>
      </c>
      <c r="I817" s="19">
        <v>0</v>
      </c>
      <c r="J817" s="19">
        <v>215</v>
      </c>
      <c r="K817" s="19">
        <v>245.5</v>
      </c>
      <c r="L817" s="19">
        <v>1519</v>
      </c>
      <c r="M817" s="19">
        <v>0</v>
      </c>
      <c r="N817" s="19">
        <v>1519</v>
      </c>
      <c r="O817" s="74">
        <v>7065.1162790697672</v>
      </c>
      <c r="P817" s="74"/>
    </row>
    <row r="818" spans="1:16" ht="19.5">
      <c r="A818" s="28" t="s">
        <v>13</v>
      </c>
      <c r="B818" s="90" t="s">
        <v>49</v>
      </c>
      <c r="C818" s="69" t="s">
        <v>50</v>
      </c>
      <c r="D818" s="70"/>
      <c r="E818" s="19">
        <v>40</v>
      </c>
      <c r="F818" s="19">
        <v>3</v>
      </c>
      <c r="G818" s="19">
        <v>43</v>
      </c>
      <c r="H818" s="19">
        <v>204</v>
      </c>
      <c r="I818" s="19">
        <v>2</v>
      </c>
      <c r="J818" s="19">
        <v>206</v>
      </c>
      <c r="K818" s="19">
        <v>249</v>
      </c>
      <c r="L818" s="19">
        <v>600</v>
      </c>
      <c r="M818" s="19">
        <v>5</v>
      </c>
      <c r="N818" s="19">
        <v>605</v>
      </c>
      <c r="O818" s="74">
        <v>2941.1764705882356</v>
      </c>
      <c r="P818" s="74">
        <v>2500</v>
      </c>
    </row>
    <row r="819" spans="1:16" ht="19.5">
      <c r="A819" s="28" t="s">
        <v>13</v>
      </c>
      <c r="B819" s="91" t="s">
        <v>49</v>
      </c>
      <c r="C819" s="69" t="s">
        <v>51</v>
      </c>
      <c r="D819" s="70"/>
      <c r="E819" s="19"/>
      <c r="F819" s="19"/>
      <c r="G819" s="19">
        <v>0</v>
      </c>
      <c r="H819" s="19"/>
      <c r="I819" s="19"/>
      <c r="J819" s="19">
        <v>0</v>
      </c>
      <c r="K819" s="19">
        <v>0</v>
      </c>
      <c r="L819" s="19"/>
      <c r="M819" s="19"/>
      <c r="N819" s="19">
        <v>0</v>
      </c>
      <c r="O819" s="74"/>
      <c r="P819" s="74"/>
    </row>
    <row r="820" spans="1:16" ht="19.5">
      <c r="A820" s="28" t="s">
        <v>13</v>
      </c>
      <c r="B820" s="92"/>
      <c r="C820" s="14" t="s">
        <v>52</v>
      </c>
      <c r="D820" s="70"/>
      <c r="E820" s="19">
        <v>40</v>
      </c>
      <c r="F820" s="19">
        <v>3</v>
      </c>
      <c r="G820" s="19">
        <v>43</v>
      </c>
      <c r="H820" s="19">
        <v>204</v>
      </c>
      <c r="I820" s="19">
        <v>2</v>
      </c>
      <c r="J820" s="19">
        <v>206</v>
      </c>
      <c r="K820" s="19">
        <v>249</v>
      </c>
      <c r="L820" s="19">
        <v>600</v>
      </c>
      <c r="M820" s="19">
        <v>5</v>
      </c>
      <c r="N820" s="19">
        <v>605</v>
      </c>
      <c r="O820" s="74">
        <v>2941.1764705882356</v>
      </c>
      <c r="P820" s="74">
        <v>2500</v>
      </c>
    </row>
    <row r="821" spans="1:16" ht="19.5">
      <c r="A821" s="28" t="s">
        <v>13</v>
      </c>
      <c r="B821" s="84" t="s">
        <v>53</v>
      </c>
      <c r="C821" s="69" t="s">
        <v>54</v>
      </c>
      <c r="D821" s="70"/>
      <c r="E821" s="19"/>
      <c r="F821" s="19"/>
      <c r="G821" s="19">
        <v>0</v>
      </c>
      <c r="H821" s="19"/>
      <c r="I821" s="19"/>
      <c r="J821" s="19">
        <v>0</v>
      </c>
      <c r="K821" s="19">
        <v>0</v>
      </c>
      <c r="L821" s="19"/>
      <c r="M821" s="19"/>
      <c r="N821" s="19">
        <v>0</v>
      </c>
      <c r="O821" s="74"/>
      <c r="P821" s="74"/>
    </row>
    <row r="822" spans="1:16" ht="19.5">
      <c r="A822" s="28" t="s">
        <v>13</v>
      </c>
      <c r="B822" s="85"/>
      <c r="C822" s="69" t="s">
        <v>55</v>
      </c>
      <c r="D822" s="70"/>
      <c r="E822" s="19">
        <v>195</v>
      </c>
      <c r="F822" s="19">
        <v>170</v>
      </c>
      <c r="G822" s="19">
        <v>365</v>
      </c>
      <c r="H822" s="19">
        <v>513</v>
      </c>
      <c r="I822" s="19">
        <v>246</v>
      </c>
      <c r="J822" s="19">
        <v>759</v>
      </c>
      <c r="K822" s="19">
        <v>1124</v>
      </c>
      <c r="L822" s="19">
        <v>520</v>
      </c>
      <c r="M822" s="19">
        <v>15</v>
      </c>
      <c r="N822" s="19">
        <v>535</v>
      </c>
      <c r="O822" s="74">
        <v>1013.6452241715399</v>
      </c>
      <c r="P822" s="74">
        <v>60.975609756097562</v>
      </c>
    </row>
    <row r="823" spans="1:16" ht="19.5">
      <c r="A823" s="28" t="s">
        <v>13</v>
      </c>
      <c r="B823" s="85"/>
      <c r="C823" s="69" t="s">
        <v>56</v>
      </c>
      <c r="D823" s="70"/>
      <c r="E823" s="19">
        <v>250</v>
      </c>
      <c r="F823" s="19"/>
      <c r="G823" s="19">
        <v>250</v>
      </c>
      <c r="H823" s="19">
        <v>252</v>
      </c>
      <c r="I823" s="19"/>
      <c r="J823" s="19">
        <v>252</v>
      </c>
      <c r="K823" s="19">
        <v>502</v>
      </c>
      <c r="L823" s="19">
        <v>900</v>
      </c>
      <c r="M823" s="19"/>
      <c r="N823" s="19">
        <v>900</v>
      </c>
      <c r="O823" s="74">
        <v>3571.4285714285716</v>
      </c>
      <c r="P823" s="74"/>
    </row>
    <row r="824" spans="1:16" ht="19.5">
      <c r="A824" s="28" t="s">
        <v>13</v>
      </c>
      <c r="B824" s="85"/>
      <c r="C824" s="69" t="s">
        <v>57</v>
      </c>
      <c r="D824" s="70"/>
      <c r="E824" s="19"/>
      <c r="F824" s="19"/>
      <c r="G824" s="19">
        <v>0</v>
      </c>
      <c r="H824" s="19"/>
      <c r="I824" s="19"/>
      <c r="J824" s="19">
        <v>0</v>
      </c>
      <c r="K824" s="19">
        <v>0</v>
      </c>
      <c r="L824" s="19"/>
      <c r="M824" s="19"/>
      <c r="N824" s="19">
        <v>0</v>
      </c>
      <c r="O824" s="74"/>
      <c r="P824" s="74"/>
    </row>
    <row r="825" spans="1:16" ht="19.5">
      <c r="A825" s="28" t="s">
        <v>13</v>
      </c>
      <c r="B825" s="86"/>
      <c r="C825" s="69" t="s">
        <v>58</v>
      </c>
      <c r="D825" s="70"/>
      <c r="E825" s="19">
        <v>445</v>
      </c>
      <c r="F825" s="19">
        <v>170</v>
      </c>
      <c r="G825" s="19">
        <v>615</v>
      </c>
      <c r="H825" s="19">
        <v>765</v>
      </c>
      <c r="I825" s="19">
        <v>246</v>
      </c>
      <c r="J825" s="19">
        <v>1011</v>
      </c>
      <c r="K825" s="19">
        <v>1626</v>
      </c>
      <c r="L825" s="19">
        <v>1420</v>
      </c>
      <c r="M825" s="19">
        <v>15</v>
      </c>
      <c r="N825" s="19">
        <v>1435</v>
      </c>
      <c r="O825" s="74">
        <v>1856.2091503267975</v>
      </c>
      <c r="P825" s="74">
        <v>60.975609756097562</v>
      </c>
    </row>
    <row r="826" spans="1:16" ht="19.5">
      <c r="A826" s="28" t="s">
        <v>13</v>
      </c>
      <c r="B826" s="90" t="s">
        <v>89</v>
      </c>
      <c r="C826" s="69" t="s">
        <v>59</v>
      </c>
      <c r="D826" s="70"/>
      <c r="E826" s="19">
        <v>2</v>
      </c>
      <c r="F826" s="19"/>
      <c r="G826" s="19">
        <v>2</v>
      </c>
      <c r="H826" s="19">
        <v>5</v>
      </c>
      <c r="I826" s="19"/>
      <c r="J826" s="19">
        <v>5</v>
      </c>
      <c r="K826" s="19">
        <v>7</v>
      </c>
      <c r="L826" s="19">
        <v>10</v>
      </c>
      <c r="M826" s="19"/>
      <c r="N826" s="19">
        <v>10</v>
      </c>
      <c r="O826" s="74">
        <v>2000</v>
      </c>
      <c r="P826" s="74"/>
    </row>
    <row r="827" spans="1:16" ht="19.5">
      <c r="A827" s="28" t="s">
        <v>13</v>
      </c>
      <c r="B827" s="91"/>
      <c r="C827" s="69" t="s">
        <v>60</v>
      </c>
      <c r="D827" s="70"/>
      <c r="E827" s="19"/>
      <c r="F827" s="19"/>
      <c r="G827" s="19">
        <v>0</v>
      </c>
      <c r="H827" s="19"/>
      <c r="I827" s="19"/>
      <c r="J827" s="19">
        <v>0</v>
      </c>
      <c r="K827" s="19">
        <v>0</v>
      </c>
      <c r="L827" s="19"/>
      <c r="M827" s="19"/>
      <c r="N827" s="19">
        <v>0</v>
      </c>
      <c r="O827" s="74"/>
      <c r="P827" s="74"/>
    </row>
    <row r="828" spans="1:16" ht="19.5">
      <c r="A828" s="28" t="s">
        <v>13</v>
      </c>
      <c r="B828" s="92"/>
      <c r="C828" s="69" t="s">
        <v>61</v>
      </c>
      <c r="D828" s="70"/>
      <c r="E828" s="19">
        <v>2</v>
      </c>
      <c r="F828" s="19">
        <v>0</v>
      </c>
      <c r="G828" s="19">
        <v>2</v>
      </c>
      <c r="H828" s="19">
        <v>5</v>
      </c>
      <c r="I828" s="19">
        <v>0</v>
      </c>
      <c r="J828" s="19">
        <v>5</v>
      </c>
      <c r="K828" s="19">
        <v>7</v>
      </c>
      <c r="L828" s="19">
        <v>10</v>
      </c>
      <c r="M828" s="19">
        <v>0</v>
      </c>
      <c r="N828" s="19">
        <v>10</v>
      </c>
      <c r="O828" s="74">
        <v>2000</v>
      </c>
      <c r="P828" s="74"/>
    </row>
    <row r="829" spans="1:16" ht="19.5">
      <c r="A829" s="28" t="s">
        <v>13</v>
      </c>
      <c r="B829" s="93" t="s">
        <v>62</v>
      </c>
      <c r="C829" s="69" t="s">
        <v>63</v>
      </c>
      <c r="D829" s="70"/>
      <c r="E829" s="19"/>
      <c r="F829" s="19"/>
      <c r="G829" s="19">
        <v>0</v>
      </c>
      <c r="H829" s="19"/>
      <c r="I829" s="19"/>
      <c r="J829" s="19">
        <v>0</v>
      </c>
      <c r="K829" s="19">
        <v>0</v>
      </c>
      <c r="L829" s="19"/>
      <c r="M829" s="19"/>
      <c r="N829" s="19">
        <v>0</v>
      </c>
      <c r="O829" s="74"/>
      <c r="P829" s="74"/>
    </row>
    <row r="830" spans="1:16" ht="19.5">
      <c r="A830" s="28" t="s">
        <v>13</v>
      </c>
      <c r="B830" s="94"/>
      <c r="C830" s="69" t="s">
        <v>64</v>
      </c>
      <c r="D830" s="70"/>
      <c r="E830" s="19"/>
      <c r="F830" s="19"/>
      <c r="G830" s="19">
        <v>0</v>
      </c>
      <c r="H830" s="19"/>
      <c r="I830" s="19"/>
      <c r="J830" s="19">
        <v>0</v>
      </c>
      <c r="K830" s="19">
        <v>0</v>
      </c>
      <c r="L830" s="19"/>
      <c r="M830" s="19"/>
      <c r="N830" s="19">
        <v>0</v>
      </c>
      <c r="O830" s="74"/>
      <c r="P830" s="74"/>
    </row>
    <row r="831" spans="1:16" ht="19.5">
      <c r="A831" s="28" t="s">
        <v>13</v>
      </c>
      <c r="B831" s="94"/>
      <c r="C831" s="69" t="s">
        <v>65</v>
      </c>
      <c r="D831" s="70"/>
      <c r="E831" s="19"/>
      <c r="F831" s="19"/>
      <c r="G831" s="19">
        <v>0</v>
      </c>
      <c r="H831" s="19"/>
      <c r="I831" s="19"/>
      <c r="J831" s="19">
        <v>0</v>
      </c>
      <c r="K831" s="19">
        <v>0</v>
      </c>
      <c r="L831" s="19"/>
      <c r="M831" s="19"/>
      <c r="N831" s="19">
        <v>0</v>
      </c>
      <c r="O831" s="74"/>
      <c r="P831" s="74"/>
    </row>
    <row r="832" spans="1:16" ht="19.5">
      <c r="A832" s="28" t="s">
        <v>13</v>
      </c>
      <c r="B832" s="94"/>
      <c r="C832" s="69" t="s">
        <v>66</v>
      </c>
      <c r="D832" s="70"/>
      <c r="E832" s="19"/>
      <c r="F832" s="19"/>
      <c r="G832" s="19">
        <v>0</v>
      </c>
      <c r="H832" s="19"/>
      <c r="I832" s="19"/>
      <c r="J832" s="19">
        <v>0</v>
      </c>
      <c r="K832" s="19">
        <v>0</v>
      </c>
      <c r="L832" s="19"/>
      <c r="M832" s="19"/>
      <c r="N832" s="19">
        <v>0</v>
      </c>
      <c r="O832" s="74"/>
      <c r="P832" s="74"/>
    </row>
    <row r="833" spans="1:16" ht="19.5">
      <c r="A833" s="28" t="s">
        <v>13</v>
      </c>
      <c r="B833" s="94"/>
      <c r="C833" s="69" t="s">
        <v>67</v>
      </c>
      <c r="D833" s="70"/>
      <c r="E833" s="19"/>
      <c r="F833" s="19"/>
      <c r="G833" s="19">
        <v>0</v>
      </c>
      <c r="H833" s="19"/>
      <c r="I833" s="19"/>
      <c r="J833" s="19">
        <v>0</v>
      </c>
      <c r="K833" s="19">
        <v>0</v>
      </c>
      <c r="L833" s="19"/>
      <c r="M833" s="19"/>
      <c r="N833" s="19">
        <v>0</v>
      </c>
      <c r="O833" s="74"/>
      <c r="P833" s="74"/>
    </row>
    <row r="834" spans="1:16" ht="19.5">
      <c r="A834" s="28" t="s">
        <v>13</v>
      </c>
      <c r="B834" s="95"/>
      <c r="C834" s="69" t="s">
        <v>68</v>
      </c>
      <c r="D834" s="70"/>
      <c r="E834" s="19">
        <v>0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74"/>
      <c r="P834" s="74"/>
    </row>
    <row r="835" spans="1:16" ht="19.5">
      <c r="A835" s="28" t="s">
        <v>13</v>
      </c>
      <c r="B835" s="94" t="s">
        <v>69</v>
      </c>
      <c r="C835" s="93" t="s">
        <v>70</v>
      </c>
      <c r="D835" s="3" t="s">
        <v>71</v>
      </c>
      <c r="E835" s="19"/>
      <c r="F835" s="19"/>
      <c r="G835" s="19">
        <v>0</v>
      </c>
      <c r="H835" s="19">
        <v>0.4</v>
      </c>
      <c r="I835" s="19"/>
      <c r="J835" s="19">
        <v>0.4</v>
      </c>
      <c r="K835" s="19">
        <v>0.4</v>
      </c>
      <c r="L835" s="19">
        <v>50</v>
      </c>
      <c r="M835" s="19"/>
      <c r="N835" s="19">
        <v>50</v>
      </c>
      <c r="O835" s="74">
        <v>125000</v>
      </c>
      <c r="P835" s="74"/>
    </row>
    <row r="836" spans="1:16" ht="19.5">
      <c r="A836" s="28" t="s">
        <v>13</v>
      </c>
      <c r="B836" s="94"/>
      <c r="C836" s="94"/>
      <c r="D836" s="3" t="s">
        <v>22</v>
      </c>
      <c r="E836" s="19"/>
      <c r="F836" s="19"/>
      <c r="G836" s="19">
        <v>0</v>
      </c>
      <c r="H836" s="19"/>
      <c r="I836" s="19"/>
      <c r="J836" s="19">
        <v>0</v>
      </c>
      <c r="K836" s="19">
        <v>0</v>
      </c>
      <c r="L836" s="19"/>
      <c r="M836" s="19"/>
      <c r="N836" s="19">
        <v>0</v>
      </c>
      <c r="O836" s="74"/>
      <c r="P836" s="74"/>
    </row>
    <row r="837" spans="1:16" ht="19.5">
      <c r="A837" s="28" t="s">
        <v>13</v>
      </c>
      <c r="B837" s="94"/>
      <c r="C837" s="94"/>
      <c r="D837" s="3" t="s">
        <v>23</v>
      </c>
      <c r="E837" s="19"/>
      <c r="F837" s="19"/>
      <c r="G837" s="19">
        <v>0</v>
      </c>
      <c r="H837" s="19"/>
      <c r="I837" s="19"/>
      <c r="J837" s="19">
        <v>0</v>
      </c>
      <c r="K837" s="19">
        <v>0</v>
      </c>
      <c r="L837" s="19"/>
      <c r="M837" s="19"/>
      <c r="N837" s="19">
        <v>0</v>
      </c>
      <c r="O837" s="74"/>
      <c r="P837" s="74"/>
    </row>
    <row r="838" spans="1:16" ht="19.5">
      <c r="A838" s="28" t="s">
        <v>13</v>
      </c>
      <c r="B838" s="94"/>
      <c r="C838" s="94"/>
      <c r="D838" s="3" t="s">
        <v>24</v>
      </c>
      <c r="E838" s="19"/>
      <c r="F838" s="19"/>
      <c r="G838" s="19">
        <v>0</v>
      </c>
      <c r="H838" s="19"/>
      <c r="I838" s="19"/>
      <c r="J838" s="19">
        <v>0</v>
      </c>
      <c r="K838" s="19">
        <v>0</v>
      </c>
      <c r="L838" s="19"/>
      <c r="M838" s="19"/>
      <c r="N838" s="19">
        <v>0</v>
      </c>
      <c r="O838" s="74"/>
      <c r="P838" s="74"/>
    </row>
    <row r="839" spans="1:16" ht="19.5">
      <c r="A839" s="28" t="s">
        <v>13</v>
      </c>
      <c r="B839" s="94"/>
      <c r="C839" s="94"/>
      <c r="D839" s="3" t="s">
        <v>25</v>
      </c>
      <c r="E839" s="19"/>
      <c r="F839" s="19"/>
      <c r="G839" s="19">
        <v>0</v>
      </c>
      <c r="H839" s="19"/>
      <c r="I839" s="19"/>
      <c r="J839" s="19">
        <v>0</v>
      </c>
      <c r="K839" s="19">
        <v>0</v>
      </c>
      <c r="L839" s="19"/>
      <c r="M839" s="19"/>
      <c r="N839" s="19">
        <v>0</v>
      </c>
      <c r="O839" s="74"/>
      <c r="P839" s="74"/>
    </row>
    <row r="840" spans="1:16" ht="19.5">
      <c r="A840" s="28" t="s">
        <v>13</v>
      </c>
      <c r="B840" s="94"/>
      <c r="C840" s="95"/>
      <c r="D840" s="15" t="s">
        <v>72</v>
      </c>
      <c r="E840" s="19">
        <v>0</v>
      </c>
      <c r="F840" s="19">
        <v>0</v>
      </c>
      <c r="G840" s="19">
        <v>0</v>
      </c>
      <c r="H840" s="19">
        <v>0.4</v>
      </c>
      <c r="I840" s="19">
        <v>0</v>
      </c>
      <c r="J840" s="19">
        <v>0.4</v>
      </c>
      <c r="K840" s="19">
        <v>0.4</v>
      </c>
      <c r="L840" s="19">
        <v>50</v>
      </c>
      <c r="M840" s="19">
        <v>0</v>
      </c>
      <c r="N840" s="19">
        <v>50</v>
      </c>
      <c r="O840" s="74">
        <v>125000</v>
      </c>
      <c r="P840" s="74"/>
    </row>
    <row r="841" spans="1:16" ht="19.5">
      <c r="A841" s="28" t="s">
        <v>13</v>
      </c>
      <c r="B841" s="94"/>
      <c r="C841" s="93" t="s">
        <v>73</v>
      </c>
      <c r="D841" s="3" t="s">
        <v>21</v>
      </c>
      <c r="E841" s="19"/>
      <c r="F841" s="19"/>
      <c r="G841" s="19">
        <v>0</v>
      </c>
      <c r="H841" s="19"/>
      <c r="I841" s="19"/>
      <c r="J841" s="19">
        <v>0</v>
      </c>
      <c r="K841" s="19">
        <v>0</v>
      </c>
      <c r="L841" s="19"/>
      <c r="M841" s="19"/>
      <c r="N841" s="19">
        <v>0</v>
      </c>
      <c r="O841" s="74"/>
      <c r="P841" s="74"/>
    </row>
    <row r="842" spans="1:16" ht="19.5">
      <c r="A842" s="28" t="s">
        <v>13</v>
      </c>
      <c r="B842" s="94"/>
      <c r="C842" s="94"/>
      <c r="D842" s="3" t="s">
        <v>74</v>
      </c>
      <c r="E842" s="19"/>
      <c r="F842" s="19"/>
      <c r="G842" s="19">
        <v>0</v>
      </c>
      <c r="H842" s="19"/>
      <c r="I842" s="19"/>
      <c r="J842" s="19">
        <v>0</v>
      </c>
      <c r="K842" s="19">
        <v>0</v>
      </c>
      <c r="L842" s="19"/>
      <c r="M842" s="19"/>
      <c r="N842" s="19">
        <v>0</v>
      </c>
      <c r="O842" s="74"/>
      <c r="P842" s="74"/>
    </row>
    <row r="843" spans="1:16" ht="19.5">
      <c r="A843" s="28" t="s">
        <v>13</v>
      </c>
      <c r="B843" s="94"/>
      <c r="C843" s="94"/>
      <c r="D843" s="3" t="s">
        <v>75</v>
      </c>
      <c r="E843" s="19"/>
      <c r="F843" s="19"/>
      <c r="G843" s="19">
        <v>0</v>
      </c>
      <c r="H843" s="19"/>
      <c r="I843" s="19"/>
      <c r="J843" s="19">
        <v>0</v>
      </c>
      <c r="K843" s="19">
        <v>0</v>
      </c>
      <c r="L843" s="19"/>
      <c r="M843" s="19"/>
      <c r="N843" s="19">
        <v>0</v>
      </c>
      <c r="O843" s="74"/>
      <c r="P843" s="74"/>
    </row>
    <row r="844" spans="1:16" ht="19.5">
      <c r="A844" s="28" t="s">
        <v>13</v>
      </c>
      <c r="B844" s="94"/>
      <c r="C844" s="95"/>
      <c r="D844" s="15" t="s">
        <v>76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74"/>
      <c r="P844" s="74"/>
    </row>
    <row r="845" spans="1:16" ht="19.5">
      <c r="A845" s="28" t="s">
        <v>13</v>
      </c>
      <c r="B845" s="95"/>
      <c r="C845" s="16" t="s">
        <v>77</v>
      </c>
      <c r="D845" s="16"/>
      <c r="E845" s="19">
        <v>0</v>
      </c>
      <c r="F845" s="19">
        <v>0</v>
      </c>
      <c r="G845" s="19">
        <v>0</v>
      </c>
      <c r="H845" s="19">
        <v>0.4</v>
      </c>
      <c r="I845" s="19">
        <v>0</v>
      </c>
      <c r="J845" s="19">
        <v>0.4</v>
      </c>
      <c r="K845" s="19">
        <v>0.4</v>
      </c>
      <c r="L845" s="19">
        <v>50</v>
      </c>
      <c r="M845" s="19">
        <v>0</v>
      </c>
      <c r="N845" s="19">
        <v>50</v>
      </c>
      <c r="O845" s="74">
        <v>125000</v>
      </c>
      <c r="P845" s="74"/>
    </row>
    <row r="846" spans="1:16" ht="19.5">
      <c r="A846" s="28" t="s">
        <v>13</v>
      </c>
      <c r="B846" s="84" t="s">
        <v>78</v>
      </c>
      <c r="C846" s="3" t="s">
        <v>79</v>
      </c>
      <c r="D846" s="3"/>
      <c r="E846" s="19">
        <v>0</v>
      </c>
      <c r="F846" s="19"/>
      <c r="G846" s="19">
        <v>0</v>
      </c>
      <c r="H846" s="19">
        <v>10</v>
      </c>
      <c r="I846" s="19"/>
      <c r="J846" s="19">
        <v>10</v>
      </c>
      <c r="K846" s="19">
        <v>10</v>
      </c>
      <c r="L846" s="19">
        <v>0.05</v>
      </c>
      <c r="M846" s="19"/>
      <c r="N846" s="19">
        <v>0.05</v>
      </c>
      <c r="O846" s="5">
        <v>5</v>
      </c>
      <c r="P846" s="74"/>
    </row>
    <row r="847" spans="1:16" ht="19.5">
      <c r="A847" s="28" t="s">
        <v>13</v>
      </c>
      <c r="B847" s="85"/>
      <c r="C847" s="3" t="s">
        <v>80</v>
      </c>
      <c r="D847" s="3"/>
      <c r="E847" s="19">
        <v>38</v>
      </c>
      <c r="F847" s="19"/>
      <c r="G847" s="19">
        <v>38</v>
      </c>
      <c r="H847" s="19">
        <v>32</v>
      </c>
      <c r="I847" s="19"/>
      <c r="J847" s="19">
        <v>32</v>
      </c>
      <c r="K847" s="19">
        <v>70</v>
      </c>
      <c r="L847" s="19">
        <v>128</v>
      </c>
      <c r="M847" s="19">
        <v>0</v>
      </c>
      <c r="N847" s="19">
        <v>128</v>
      </c>
      <c r="O847" s="74">
        <v>4000</v>
      </c>
      <c r="P847" s="74"/>
    </row>
    <row r="848" spans="1:16" ht="19.5">
      <c r="A848" s="28" t="s">
        <v>13</v>
      </c>
      <c r="B848" s="85"/>
      <c r="C848" s="3" t="s">
        <v>81</v>
      </c>
      <c r="D848" s="3"/>
      <c r="E848" s="19">
        <v>44</v>
      </c>
      <c r="F848" s="19"/>
      <c r="G848" s="19">
        <v>44</v>
      </c>
      <c r="H848" s="19">
        <v>31</v>
      </c>
      <c r="I848" s="19"/>
      <c r="J848" s="19">
        <v>31</v>
      </c>
      <c r="K848" s="19">
        <v>75</v>
      </c>
      <c r="L848" s="19">
        <v>240</v>
      </c>
      <c r="M848" s="19"/>
      <c r="N848" s="19">
        <v>240</v>
      </c>
      <c r="O848" s="74">
        <v>7741.9354838709678</v>
      </c>
      <c r="P848" s="74"/>
    </row>
    <row r="849" spans="1:16" ht="19.5">
      <c r="A849" s="28" t="s">
        <v>13</v>
      </c>
      <c r="B849" s="85"/>
      <c r="C849" s="3" t="s">
        <v>82</v>
      </c>
      <c r="D849" s="3"/>
      <c r="E849" s="19"/>
      <c r="F849" s="19">
        <v>0</v>
      </c>
      <c r="G849" s="19">
        <v>0</v>
      </c>
      <c r="H849" s="19">
        <v>114</v>
      </c>
      <c r="I849" s="19">
        <v>437</v>
      </c>
      <c r="J849" s="19">
        <v>551</v>
      </c>
      <c r="K849" s="19">
        <v>551</v>
      </c>
      <c r="L849" s="19">
        <v>2059</v>
      </c>
      <c r="M849" s="19">
        <v>647</v>
      </c>
      <c r="N849" s="19">
        <v>2706</v>
      </c>
      <c r="O849" s="74">
        <v>18061.403508771931</v>
      </c>
      <c r="P849" s="74"/>
    </row>
    <row r="850" spans="1:16" ht="19.5">
      <c r="A850" s="28" t="s">
        <v>13</v>
      </c>
      <c r="B850" s="85"/>
      <c r="C850" s="3" t="s">
        <v>83</v>
      </c>
      <c r="D850" s="3"/>
      <c r="E850" s="19"/>
      <c r="F850" s="19"/>
      <c r="G850" s="19">
        <v>0</v>
      </c>
      <c r="H850" s="19">
        <v>0.1</v>
      </c>
      <c r="I850" s="19"/>
      <c r="J850" s="19">
        <v>0.1</v>
      </c>
      <c r="K850" s="19">
        <v>0.1</v>
      </c>
      <c r="L850" s="19">
        <v>22</v>
      </c>
      <c r="M850" s="19"/>
      <c r="N850" s="19">
        <v>22</v>
      </c>
      <c r="O850" s="74">
        <v>220000</v>
      </c>
      <c r="P850" s="74"/>
    </row>
    <row r="851" spans="1:16" ht="19.5">
      <c r="A851" s="28" t="s">
        <v>13</v>
      </c>
      <c r="B851" s="86"/>
      <c r="C851" s="69" t="s">
        <v>84</v>
      </c>
      <c r="D851" s="70"/>
      <c r="E851" s="19">
        <v>82</v>
      </c>
      <c r="F851" s="19">
        <v>0</v>
      </c>
      <c r="G851" s="19">
        <v>82</v>
      </c>
      <c r="H851" s="19">
        <v>187.1</v>
      </c>
      <c r="I851" s="19">
        <v>437</v>
      </c>
      <c r="J851" s="19">
        <v>624.1</v>
      </c>
      <c r="K851" s="19">
        <v>706.1</v>
      </c>
      <c r="L851" s="19">
        <v>2449.0500000000002</v>
      </c>
      <c r="M851" s="19">
        <v>647</v>
      </c>
      <c r="N851" s="19">
        <v>3096.05</v>
      </c>
      <c r="O851" s="74">
        <v>13089.524318546233</v>
      </c>
      <c r="P851" s="74"/>
    </row>
    <row r="852" spans="1:16" ht="19.5">
      <c r="A852" s="28" t="s">
        <v>13</v>
      </c>
      <c r="B852" s="87" t="s">
        <v>85</v>
      </c>
      <c r="C852" s="88"/>
      <c r="D852" s="89"/>
      <c r="E852" s="19">
        <v>634.5</v>
      </c>
      <c r="F852" s="19">
        <v>173</v>
      </c>
      <c r="G852" s="19">
        <v>807.5</v>
      </c>
      <c r="H852" s="19">
        <v>1426.5</v>
      </c>
      <c r="I852" s="19">
        <v>685</v>
      </c>
      <c r="J852" s="19">
        <v>2111.5</v>
      </c>
      <c r="K852" s="19">
        <v>2919</v>
      </c>
      <c r="L852" s="19">
        <v>6898.05</v>
      </c>
      <c r="M852" s="19">
        <v>667</v>
      </c>
      <c r="N852" s="19">
        <v>7565.05</v>
      </c>
      <c r="O852" s="74"/>
      <c r="P852" s="74"/>
    </row>
    <row r="853" spans="1:16" ht="19.5">
      <c r="A853" s="28" t="s">
        <v>14</v>
      </c>
      <c r="B853" s="98" t="s">
        <v>26</v>
      </c>
      <c r="C853" s="99"/>
      <c r="D853" s="100"/>
      <c r="E853" s="96" t="s">
        <v>27</v>
      </c>
      <c r="F853" s="96"/>
      <c r="G853" s="96"/>
      <c r="H853" s="96" t="s">
        <v>28</v>
      </c>
      <c r="I853" s="96"/>
      <c r="J853" s="96"/>
      <c r="K853" s="96" t="s">
        <v>29</v>
      </c>
      <c r="L853" s="96" t="s">
        <v>30</v>
      </c>
      <c r="M853" s="96"/>
      <c r="N853" s="96"/>
      <c r="O853" s="96" t="s">
        <v>31</v>
      </c>
      <c r="P853" s="96"/>
    </row>
    <row r="854" spans="1:16" ht="19.5">
      <c r="A854" s="28" t="s">
        <v>14</v>
      </c>
      <c r="B854" s="101"/>
      <c r="C854" s="102"/>
      <c r="D854" s="103"/>
      <c r="E854" s="74" t="s">
        <v>32</v>
      </c>
      <c r="F854" s="74" t="s">
        <v>33</v>
      </c>
      <c r="G854" s="74" t="s">
        <v>0</v>
      </c>
      <c r="H854" s="74" t="s">
        <v>32</v>
      </c>
      <c r="I854" s="74" t="s">
        <v>33</v>
      </c>
      <c r="J854" s="74" t="s">
        <v>0</v>
      </c>
      <c r="K854" s="96"/>
      <c r="L854" s="74" t="s">
        <v>32</v>
      </c>
      <c r="M854" s="74" t="s">
        <v>33</v>
      </c>
      <c r="N854" s="74" t="s">
        <v>0</v>
      </c>
      <c r="O854" s="74" t="s">
        <v>32</v>
      </c>
      <c r="P854" s="74" t="s">
        <v>33</v>
      </c>
    </row>
    <row r="855" spans="1:16" ht="19.5">
      <c r="A855" s="28" t="s">
        <v>14</v>
      </c>
      <c r="B855" s="97" t="s">
        <v>34</v>
      </c>
      <c r="C855" s="72" t="s">
        <v>35</v>
      </c>
      <c r="D855" s="73"/>
      <c r="E855" s="19"/>
      <c r="F855" s="19"/>
      <c r="G855" s="19">
        <v>0</v>
      </c>
      <c r="H855" s="19"/>
      <c r="I855" s="19"/>
      <c r="J855" s="19">
        <v>0</v>
      </c>
      <c r="K855" s="19">
        <v>0</v>
      </c>
      <c r="L855" s="19"/>
      <c r="M855" s="19"/>
      <c r="N855" s="19">
        <v>0</v>
      </c>
      <c r="O855" s="74"/>
      <c r="P855" s="74" t="s">
        <v>88</v>
      </c>
    </row>
    <row r="856" spans="1:16" ht="19.5">
      <c r="A856" s="28" t="s">
        <v>14</v>
      </c>
      <c r="B856" s="97"/>
      <c r="C856" s="72" t="s">
        <v>36</v>
      </c>
      <c r="D856" s="73"/>
      <c r="E856" s="19">
        <v>10</v>
      </c>
      <c r="F856" s="19"/>
      <c r="G856" s="19">
        <v>10</v>
      </c>
      <c r="H856" s="19">
        <v>16</v>
      </c>
      <c r="I856" s="19"/>
      <c r="J856" s="19">
        <v>16</v>
      </c>
      <c r="K856" s="19">
        <v>26</v>
      </c>
      <c r="L856" s="19">
        <v>150</v>
      </c>
      <c r="M856" s="19"/>
      <c r="N856" s="19">
        <v>150</v>
      </c>
      <c r="O856" s="74">
        <v>9375</v>
      </c>
      <c r="P856" s="74" t="s">
        <v>88</v>
      </c>
    </row>
    <row r="857" spans="1:16" ht="19.5">
      <c r="A857" s="28" t="s">
        <v>14</v>
      </c>
      <c r="B857" s="97"/>
      <c r="C857" s="72" t="s">
        <v>37</v>
      </c>
      <c r="D857" s="73"/>
      <c r="E857" s="19">
        <v>77</v>
      </c>
      <c r="F857" s="19"/>
      <c r="G857" s="19">
        <v>77</v>
      </c>
      <c r="H857" s="19">
        <v>384</v>
      </c>
      <c r="I857" s="19"/>
      <c r="J857" s="19">
        <v>384</v>
      </c>
      <c r="K857" s="19">
        <v>461</v>
      </c>
      <c r="L857" s="19">
        <v>5250</v>
      </c>
      <c r="M857" s="19"/>
      <c r="N857" s="19">
        <v>5250</v>
      </c>
      <c r="O857" s="74">
        <v>13671.875</v>
      </c>
      <c r="P857" s="74" t="s">
        <v>88</v>
      </c>
    </row>
    <row r="858" spans="1:16" ht="19.5">
      <c r="A858" s="28" t="s">
        <v>14</v>
      </c>
      <c r="B858" s="97"/>
      <c r="C858" s="72" t="s">
        <v>38</v>
      </c>
      <c r="D858" s="73"/>
      <c r="E858" s="19">
        <v>87</v>
      </c>
      <c r="F858" s="19">
        <v>0</v>
      </c>
      <c r="G858" s="19">
        <v>87</v>
      </c>
      <c r="H858" s="19">
        <v>400</v>
      </c>
      <c r="I858" s="19">
        <v>0</v>
      </c>
      <c r="J858" s="19">
        <v>400</v>
      </c>
      <c r="K858" s="19">
        <v>487</v>
      </c>
      <c r="L858" s="19">
        <v>5400</v>
      </c>
      <c r="M858" s="19">
        <v>0</v>
      </c>
      <c r="N858" s="19">
        <v>5400</v>
      </c>
      <c r="O858" s="74">
        <v>13500</v>
      </c>
      <c r="P858" s="74" t="s">
        <v>88</v>
      </c>
    </row>
    <row r="859" spans="1:16" ht="19.5">
      <c r="A859" s="28" t="s">
        <v>14</v>
      </c>
      <c r="B859" s="84" t="s">
        <v>39</v>
      </c>
      <c r="C859" s="69" t="s">
        <v>40</v>
      </c>
      <c r="D859" s="70"/>
      <c r="E859" s="19">
        <v>10</v>
      </c>
      <c r="F859" s="19"/>
      <c r="G859" s="19">
        <v>10</v>
      </c>
      <c r="H859" s="19">
        <v>162</v>
      </c>
      <c r="I859" s="19"/>
      <c r="J859" s="19">
        <v>162</v>
      </c>
      <c r="K859" s="19">
        <v>172</v>
      </c>
      <c r="L859" s="19">
        <v>2720</v>
      </c>
      <c r="M859" s="19"/>
      <c r="N859" s="19">
        <v>2720</v>
      </c>
      <c r="O859" s="74">
        <v>16790.123456790123</v>
      </c>
      <c r="P859" s="74" t="s">
        <v>88</v>
      </c>
    </row>
    <row r="860" spans="1:16" ht="19.5">
      <c r="A860" s="28" t="s">
        <v>14</v>
      </c>
      <c r="B860" s="85" t="s">
        <v>39</v>
      </c>
      <c r="C860" s="72" t="s">
        <v>41</v>
      </c>
      <c r="D860" s="73"/>
      <c r="E860" s="19">
        <v>21</v>
      </c>
      <c r="F860" s="19"/>
      <c r="G860" s="19">
        <v>21</v>
      </c>
      <c r="H860" s="19">
        <v>156</v>
      </c>
      <c r="I860" s="19"/>
      <c r="J860" s="19">
        <v>156</v>
      </c>
      <c r="K860" s="19">
        <v>177</v>
      </c>
      <c r="L860" s="19">
        <v>1260</v>
      </c>
      <c r="M860" s="19"/>
      <c r="N860" s="19">
        <v>1260</v>
      </c>
      <c r="O860" s="74">
        <v>8076.9230769230762</v>
      </c>
      <c r="P860" s="74" t="s">
        <v>88</v>
      </c>
    </row>
    <row r="861" spans="1:16" ht="19.5">
      <c r="A861" s="28" t="s">
        <v>14</v>
      </c>
      <c r="B861" s="85"/>
      <c r="C861" s="72" t="s">
        <v>42</v>
      </c>
      <c r="D861" s="73"/>
      <c r="E861" s="19">
        <v>5</v>
      </c>
      <c r="F861" s="19"/>
      <c r="G861" s="19">
        <v>5</v>
      </c>
      <c r="H861" s="19">
        <v>22</v>
      </c>
      <c r="I861" s="19"/>
      <c r="J861" s="19">
        <v>22</v>
      </c>
      <c r="K861" s="19">
        <v>27</v>
      </c>
      <c r="L861" s="19">
        <v>400</v>
      </c>
      <c r="M861" s="19"/>
      <c r="N861" s="19">
        <v>400</v>
      </c>
      <c r="O861" s="74">
        <v>18181.818181818184</v>
      </c>
      <c r="P861" s="74" t="s">
        <v>88</v>
      </c>
    </row>
    <row r="862" spans="1:16" ht="19.5">
      <c r="A862" s="28" t="s">
        <v>14</v>
      </c>
      <c r="B862" s="85"/>
      <c r="C862" s="72" t="s">
        <v>43</v>
      </c>
      <c r="D862" s="73"/>
      <c r="E862" s="19">
        <v>6</v>
      </c>
      <c r="F862" s="19"/>
      <c r="G862" s="19">
        <v>6</v>
      </c>
      <c r="H862" s="19">
        <v>24</v>
      </c>
      <c r="I862" s="19"/>
      <c r="J862" s="19">
        <v>24</v>
      </c>
      <c r="K862" s="19">
        <v>30</v>
      </c>
      <c r="L862" s="19">
        <v>500</v>
      </c>
      <c r="M862" s="19"/>
      <c r="N862" s="19">
        <v>500</v>
      </c>
      <c r="O862" s="74">
        <v>20833.333333333332</v>
      </c>
      <c r="P862" s="74" t="s">
        <v>88</v>
      </c>
    </row>
    <row r="863" spans="1:16" ht="19.5">
      <c r="A863" s="28" t="s">
        <v>14</v>
      </c>
      <c r="B863" s="85"/>
      <c r="C863" s="72" t="s">
        <v>44</v>
      </c>
      <c r="D863" s="73"/>
      <c r="E863" s="19">
        <v>39</v>
      </c>
      <c r="F863" s="19"/>
      <c r="G863" s="19">
        <v>39</v>
      </c>
      <c r="H863" s="19">
        <v>250</v>
      </c>
      <c r="I863" s="19"/>
      <c r="J863" s="19">
        <v>250</v>
      </c>
      <c r="K863" s="19">
        <v>289</v>
      </c>
      <c r="L863" s="19">
        <v>2250</v>
      </c>
      <c r="M863" s="19"/>
      <c r="N863" s="19">
        <v>2250</v>
      </c>
      <c r="O863" s="74">
        <v>9000</v>
      </c>
      <c r="P863" s="74" t="s">
        <v>88</v>
      </c>
    </row>
    <row r="864" spans="1:16" ht="19.5">
      <c r="A864" s="28" t="s">
        <v>14</v>
      </c>
      <c r="B864" s="85"/>
      <c r="C864" s="72" t="s">
        <v>45</v>
      </c>
      <c r="D864" s="73"/>
      <c r="E864" s="19">
        <v>3</v>
      </c>
      <c r="F864" s="19"/>
      <c r="G864" s="19">
        <v>3</v>
      </c>
      <c r="H864" s="19">
        <v>2</v>
      </c>
      <c r="I864" s="19"/>
      <c r="J864" s="19">
        <v>2</v>
      </c>
      <c r="K864" s="19">
        <v>5</v>
      </c>
      <c r="L864" s="19">
        <v>30</v>
      </c>
      <c r="M864" s="19"/>
      <c r="N864" s="19">
        <v>30</v>
      </c>
      <c r="O864" s="74">
        <v>15000</v>
      </c>
      <c r="P864" s="74" t="s">
        <v>88</v>
      </c>
    </row>
    <row r="865" spans="1:16" ht="19.5">
      <c r="A865" s="28" t="s">
        <v>14</v>
      </c>
      <c r="B865" s="85"/>
      <c r="C865" s="72" t="s">
        <v>46</v>
      </c>
      <c r="D865" s="73"/>
      <c r="E865" s="19">
        <v>25</v>
      </c>
      <c r="F865" s="19"/>
      <c r="G865" s="19">
        <v>25</v>
      </c>
      <c r="H865" s="19">
        <v>214</v>
      </c>
      <c r="I865" s="19"/>
      <c r="J865" s="19">
        <v>214</v>
      </c>
      <c r="K865" s="19">
        <v>239</v>
      </c>
      <c r="L865" s="19">
        <v>1450</v>
      </c>
      <c r="M865" s="19"/>
      <c r="N865" s="19">
        <v>1450</v>
      </c>
      <c r="O865" s="74">
        <v>6775.7009345794395</v>
      </c>
      <c r="P865" s="74" t="s">
        <v>88</v>
      </c>
    </row>
    <row r="866" spans="1:16" ht="19.5">
      <c r="A866" s="28" t="s">
        <v>14</v>
      </c>
      <c r="B866" s="85"/>
      <c r="C866" s="72" t="s">
        <v>47</v>
      </c>
      <c r="D866" s="73"/>
      <c r="E866" s="19">
        <v>7</v>
      </c>
      <c r="F866" s="19"/>
      <c r="G866" s="19">
        <v>7</v>
      </c>
      <c r="H866" s="19">
        <v>23</v>
      </c>
      <c r="I866" s="19"/>
      <c r="J866" s="19">
        <v>23</v>
      </c>
      <c r="K866" s="19">
        <v>30</v>
      </c>
      <c r="L866" s="19">
        <v>780</v>
      </c>
      <c r="M866" s="19"/>
      <c r="N866" s="19">
        <v>780</v>
      </c>
      <c r="O866" s="74">
        <v>33913.043478260865</v>
      </c>
      <c r="P866" s="74" t="s">
        <v>88</v>
      </c>
    </row>
    <row r="867" spans="1:16" ht="19.5">
      <c r="A867" s="28" t="s">
        <v>14</v>
      </c>
      <c r="B867" s="86"/>
      <c r="C867" s="69" t="s">
        <v>48</v>
      </c>
      <c r="D867" s="69"/>
      <c r="E867" s="19">
        <v>116</v>
      </c>
      <c r="F867" s="19">
        <v>0</v>
      </c>
      <c r="G867" s="19">
        <v>116</v>
      </c>
      <c r="H867" s="19">
        <v>853</v>
      </c>
      <c r="I867" s="19">
        <v>0</v>
      </c>
      <c r="J867" s="19">
        <v>853</v>
      </c>
      <c r="K867" s="19">
        <v>969</v>
      </c>
      <c r="L867" s="19">
        <v>9390</v>
      </c>
      <c r="M867" s="19">
        <v>0</v>
      </c>
      <c r="N867" s="19">
        <v>9390</v>
      </c>
      <c r="O867" s="74">
        <v>11008.20633059789</v>
      </c>
      <c r="P867" s="74" t="s">
        <v>88</v>
      </c>
    </row>
    <row r="868" spans="1:16" ht="19.5">
      <c r="A868" s="28" t="s">
        <v>14</v>
      </c>
      <c r="B868" s="90" t="s">
        <v>49</v>
      </c>
      <c r="C868" s="69" t="s">
        <v>50</v>
      </c>
      <c r="D868" s="70"/>
      <c r="E868" s="19"/>
      <c r="F868" s="19"/>
      <c r="G868" s="19">
        <v>0</v>
      </c>
      <c r="H868" s="19"/>
      <c r="I868" s="19"/>
      <c r="J868" s="19">
        <v>0</v>
      </c>
      <c r="K868" s="19">
        <v>0</v>
      </c>
      <c r="L868" s="19"/>
      <c r="M868" s="19"/>
      <c r="N868" s="19">
        <v>0</v>
      </c>
      <c r="O868" s="74"/>
      <c r="P868" s="74" t="s">
        <v>88</v>
      </c>
    </row>
    <row r="869" spans="1:16" ht="19.5">
      <c r="A869" s="28" t="s">
        <v>14</v>
      </c>
      <c r="B869" s="91" t="s">
        <v>49</v>
      </c>
      <c r="C869" s="69" t="s">
        <v>51</v>
      </c>
      <c r="D869" s="70"/>
      <c r="E869" s="19"/>
      <c r="F869" s="19"/>
      <c r="G869" s="19">
        <v>0</v>
      </c>
      <c r="H869" s="19"/>
      <c r="I869" s="19"/>
      <c r="J869" s="19">
        <v>0</v>
      </c>
      <c r="K869" s="19">
        <v>0</v>
      </c>
      <c r="L869" s="19"/>
      <c r="M869" s="19"/>
      <c r="N869" s="19">
        <v>0</v>
      </c>
      <c r="O869" s="74"/>
      <c r="P869" s="74" t="s">
        <v>88</v>
      </c>
    </row>
    <row r="870" spans="1:16" ht="19.5">
      <c r="A870" s="28" t="s">
        <v>14</v>
      </c>
      <c r="B870" s="92"/>
      <c r="C870" s="14" t="s">
        <v>52</v>
      </c>
      <c r="D870" s="70"/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74"/>
      <c r="P870" s="74" t="s">
        <v>88</v>
      </c>
    </row>
    <row r="871" spans="1:16" ht="19.5">
      <c r="A871" s="28" t="s">
        <v>14</v>
      </c>
      <c r="B871" s="84" t="s">
        <v>53</v>
      </c>
      <c r="C871" s="69" t="s">
        <v>54</v>
      </c>
      <c r="D871" s="70"/>
      <c r="E871" s="19"/>
      <c r="F871" s="19"/>
      <c r="G871" s="19">
        <v>0</v>
      </c>
      <c r="H871" s="19"/>
      <c r="I871" s="19"/>
      <c r="J871" s="19">
        <v>0</v>
      </c>
      <c r="K871" s="19">
        <v>0</v>
      </c>
      <c r="L871" s="19"/>
      <c r="M871" s="19"/>
      <c r="N871" s="19">
        <v>0</v>
      </c>
      <c r="O871" s="74"/>
      <c r="P871" s="74" t="s">
        <v>88</v>
      </c>
    </row>
    <row r="872" spans="1:16" ht="19.5">
      <c r="A872" s="28" t="s">
        <v>14</v>
      </c>
      <c r="B872" s="85"/>
      <c r="C872" s="69" t="s">
        <v>55</v>
      </c>
      <c r="D872" s="70"/>
      <c r="E872" s="19">
        <v>17</v>
      </c>
      <c r="F872" s="19"/>
      <c r="G872" s="19">
        <v>17</v>
      </c>
      <c r="H872" s="19">
        <v>12</v>
      </c>
      <c r="I872" s="19"/>
      <c r="J872" s="19">
        <v>12</v>
      </c>
      <c r="K872" s="19">
        <v>29</v>
      </c>
      <c r="L872" s="19">
        <v>75</v>
      </c>
      <c r="M872" s="19"/>
      <c r="N872" s="19">
        <v>75</v>
      </c>
      <c r="O872" s="74">
        <v>6250</v>
      </c>
      <c r="P872" s="74" t="s">
        <v>88</v>
      </c>
    </row>
    <row r="873" spans="1:16" ht="19.5">
      <c r="A873" s="28" t="s">
        <v>14</v>
      </c>
      <c r="B873" s="85"/>
      <c r="C873" s="69" t="s">
        <v>56</v>
      </c>
      <c r="D873" s="70"/>
      <c r="E873" s="19">
        <v>4</v>
      </c>
      <c r="F873" s="19"/>
      <c r="G873" s="19">
        <v>4</v>
      </c>
      <c r="H873" s="19">
        <v>17</v>
      </c>
      <c r="I873" s="19"/>
      <c r="J873" s="19">
        <v>17</v>
      </c>
      <c r="K873" s="19">
        <v>21</v>
      </c>
      <c r="L873" s="19">
        <v>70</v>
      </c>
      <c r="M873" s="19"/>
      <c r="N873" s="19">
        <v>70</v>
      </c>
      <c r="O873" s="74">
        <v>4117.6470588235288</v>
      </c>
      <c r="P873" s="74" t="s">
        <v>88</v>
      </c>
    </row>
    <row r="874" spans="1:16" ht="19.5">
      <c r="A874" s="28" t="s">
        <v>14</v>
      </c>
      <c r="B874" s="85"/>
      <c r="C874" s="69" t="s">
        <v>57</v>
      </c>
      <c r="D874" s="70"/>
      <c r="E874" s="19"/>
      <c r="F874" s="19"/>
      <c r="G874" s="19">
        <v>0</v>
      </c>
      <c r="H874" s="19"/>
      <c r="I874" s="19"/>
      <c r="J874" s="19">
        <v>0</v>
      </c>
      <c r="K874" s="19">
        <v>0</v>
      </c>
      <c r="L874" s="19"/>
      <c r="M874" s="19"/>
      <c r="N874" s="19">
        <v>0</v>
      </c>
      <c r="O874" s="74"/>
      <c r="P874" s="74" t="s">
        <v>88</v>
      </c>
    </row>
    <row r="875" spans="1:16" ht="19.5">
      <c r="A875" s="28" t="s">
        <v>14</v>
      </c>
      <c r="B875" s="86"/>
      <c r="C875" s="69" t="s">
        <v>58</v>
      </c>
      <c r="D875" s="70"/>
      <c r="E875" s="19">
        <v>21</v>
      </c>
      <c r="F875" s="19">
        <v>0</v>
      </c>
      <c r="G875" s="19">
        <v>21</v>
      </c>
      <c r="H875" s="19">
        <v>29</v>
      </c>
      <c r="I875" s="19">
        <v>0</v>
      </c>
      <c r="J875" s="19">
        <v>29</v>
      </c>
      <c r="K875" s="19">
        <v>50</v>
      </c>
      <c r="L875" s="19">
        <v>145</v>
      </c>
      <c r="M875" s="19">
        <v>0</v>
      </c>
      <c r="N875" s="19">
        <v>145</v>
      </c>
      <c r="O875" s="74">
        <v>5000</v>
      </c>
      <c r="P875" s="74" t="s">
        <v>88</v>
      </c>
    </row>
    <row r="876" spans="1:16" ht="19.5">
      <c r="A876" s="28" t="s">
        <v>14</v>
      </c>
      <c r="B876" s="90" t="s">
        <v>89</v>
      </c>
      <c r="C876" s="69" t="s">
        <v>59</v>
      </c>
      <c r="D876" s="70"/>
      <c r="E876" s="19"/>
      <c r="F876" s="19"/>
      <c r="G876" s="19">
        <v>0</v>
      </c>
      <c r="H876" s="19"/>
      <c r="I876" s="19"/>
      <c r="J876" s="19">
        <v>0</v>
      </c>
      <c r="K876" s="19">
        <v>0</v>
      </c>
      <c r="L876" s="19"/>
      <c r="M876" s="19"/>
      <c r="N876" s="19">
        <v>0</v>
      </c>
      <c r="O876" s="74"/>
      <c r="P876" s="74" t="s">
        <v>88</v>
      </c>
    </row>
    <row r="877" spans="1:16" ht="19.5">
      <c r="A877" s="28" t="s">
        <v>14</v>
      </c>
      <c r="B877" s="91"/>
      <c r="C877" s="69" t="s">
        <v>60</v>
      </c>
      <c r="D877" s="70"/>
      <c r="E877" s="19"/>
      <c r="F877" s="19"/>
      <c r="G877" s="19">
        <v>0</v>
      </c>
      <c r="H877" s="19"/>
      <c r="I877" s="19"/>
      <c r="J877" s="19">
        <v>0</v>
      </c>
      <c r="K877" s="19">
        <v>0</v>
      </c>
      <c r="L877" s="19"/>
      <c r="M877" s="19"/>
      <c r="N877" s="19">
        <v>0</v>
      </c>
      <c r="O877" s="74"/>
      <c r="P877" s="74" t="s">
        <v>88</v>
      </c>
    </row>
    <row r="878" spans="1:16" ht="19.5">
      <c r="A878" s="28" t="s">
        <v>14</v>
      </c>
      <c r="B878" s="92"/>
      <c r="C878" s="69" t="s">
        <v>61</v>
      </c>
      <c r="D878" s="70"/>
      <c r="E878" s="19">
        <v>0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0</v>
      </c>
      <c r="O878" s="74"/>
      <c r="P878" s="74" t="s">
        <v>88</v>
      </c>
    </row>
    <row r="879" spans="1:16" ht="19.5">
      <c r="A879" s="28" t="s">
        <v>14</v>
      </c>
      <c r="B879" s="93" t="s">
        <v>62</v>
      </c>
      <c r="C879" s="69" t="s">
        <v>63</v>
      </c>
      <c r="D879" s="70"/>
      <c r="E879" s="19"/>
      <c r="F879" s="19"/>
      <c r="G879" s="19">
        <v>0</v>
      </c>
      <c r="H879" s="19"/>
      <c r="I879" s="19"/>
      <c r="J879" s="19">
        <v>0</v>
      </c>
      <c r="K879" s="19">
        <v>0</v>
      </c>
      <c r="L879" s="19"/>
      <c r="M879" s="19"/>
      <c r="N879" s="19">
        <v>0</v>
      </c>
      <c r="O879" s="74"/>
      <c r="P879" s="74" t="s">
        <v>88</v>
      </c>
    </row>
    <row r="880" spans="1:16" ht="19.5">
      <c r="A880" s="28" t="s">
        <v>14</v>
      </c>
      <c r="B880" s="94"/>
      <c r="C880" s="69" t="s">
        <v>64</v>
      </c>
      <c r="D880" s="70"/>
      <c r="E880" s="19">
        <v>2</v>
      </c>
      <c r="F880" s="19"/>
      <c r="G880" s="19">
        <v>2</v>
      </c>
      <c r="H880" s="19">
        <v>5</v>
      </c>
      <c r="I880" s="19"/>
      <c r="J880" s="19">
        <v>5</v>
      </c>
      <c r="K880" s="19">
        <v>7</v>
      </c>
      <c r="L880" s="19">
        <v>10</v>
      </c>
      <c r="M880" s="19"/>
      <c r="N880" s="19">
        <v>10</v>
      </c>
      <c r="O880" s="74">
        <v>2000</v>
      </c>
      <c r="P880" s="74" t="s">
        <v>88</v>
      </c>
    </row>
    <row r="881" spans="1:16" ht="19.5">
      <c r="A881" s="28" t="s">
        <v>14</v>
      </c>
      <c r="B881" s="94"/>
      <c r="C881" s="69" t="s">
        <v>65</v>
      </c>
      <c r="D881" s="70"/>
      <c r="E881" s="19"/>
      <c r="F881" s="19"/>
      <c r="G881" s="19">
        <v>0</v>
      </c>
      <c r="H881" s="19"/>
      <c r="I881" s="19"/>
      <c r="J881" s="19">
        <v>0</v>
      </c>
      <c r="K881" s="19">
        <v>0</v>
      </c>
      <c r="L881" s="19"/>
      <c r="M881" s="19"/>
      <c r="N881" s="19">
        <v>0</v>
      </c>
      <c r="O881" s="74"/>
      <c r="P881" s="74" t="s">
        <v>88</v>
      </c>
    </row>
    <row r="882" spans="1:16" ht="19.5">
      <c r="A882" s="28" t="s">
        <v>14</v>
      </c>
      <c r="B882" s="94"/>
      <c r="C882" s="69" t="s">
        <v>66</v>
      </c>
      <c r="D882" s="70"/>
      <c r="E882" s="19"/>
      <c r="F882" s="19"/>
      <c r="G882" s="19">
        <v>0</v>
      </c>
      <c r="H882" s="19"/>
      <c r="I882" s="19"/>
      <c r="J882" s="19">
        <v>0</v>
      </c>
      <c r="K882" s="19">
        <v>0</v>
      </c>
      <c r="L882" s="19"/>
      <c r="M882" s="19"/>
      <c r="N882" s="19">
        <v>0</v>
      </c>
      <c r="O882" s="74"/>
      <c r="P882" s="74" t="s">
        <v>88</v>
      </c>
    </row>
    <row r="883" spans="1:16" ht="19.5">
      <c r="A883" s="28" t="s">
        <v>14</v>
      </c>
      <c r="B883" s="94"/>
      <c r="C883" s="69" t="s">
        <v>67</v>
      </c>
      <c r="D883" s="70"/>
      <c r="E883" s="19">
        <v>0</v>
      </c>
      <c r="F883" s="19"/>
      <c r="G883" s="19">
        <v>0</v>
      </c>
      <c r="H883" s="19">
        <v>45</v>
      </c>
      <c r="I883" s="19"/>
      <c r="J883" s="19">
        <v>45</v>
      </c>
      <c r="K883" s="19">
        <v>45</v>
      </c>
      <c r="L883" s="19">
        <v>50</v>
      </c>
      <c r="M883" s="19"/>
      <c r="N883" s="19">
        <v>50</v>
      </c>
      <c r="O883" s="74">
        <v>1111.1111111111111</v>
      </c>
      <c r="P883" s="74" t="s">
        <v>88</v>
      </c>
    </row>
    <row r="884" spans="1:16" ht="19.5">
      <c r="A884" s="28" t="s">
        <v>14</v>
      </c>
      <c r="B884" s="95"/>
      <c r="C884" s="69" t="s">
        <v>68</v>
      </c>
      <c r="D884" s="70"/>
      <c r="E884" s="19">
        <v>2</v>
      </c>
      <c r="F884" s="19">
        <v>0</v>
      </c>
      <c r="G884" s="19">
        <v>2</v>
      </c>
      <c r="H884" s="19">
        <v>50</v>
      </c>
      <c r="I884" s="19">
        <v>0</v>
      </c>
      <c r="J884" s="19">
        <v>50</v>
      </c>
      <c r="K884" s="19">
        <v>52</v>
      </c>
      <c r="L884" s="19">
        <v>60</v>
      </c>
      <c r="M884" s="19">
        <v>0</v>
      </c>
      <c r="N884" s="19">
        <v>60</v>
      </c>
      <c r="O884" s="74">
        <v>1200</v>
      </c>
      <c r="P884" s="74" t="s">
        <v>88</v>
      </c>
    </row>
    <row r="885" spans="1:16" ht="19.5">
      <c r="A885" s="28" t="s">
        <v>14</v>
      </c>
      <c r="B885" s="94" t="s">
        <v>69</v>
      </c>
      <c r="C885" s="93" t="s">
        <v>70</v>
      </c>
      <c r="D885" s="3" t="s">
        <v>71</v>
      </c>
      <c r="E885" s="19"/>
      <c r="F885" s="19"/>
      <c r="G885" s="19">
        <v>0</v>
      </c>
      <c r="H885" s="19">
        <v>411</v>
      </c>
      <c r="I885" s="19"/>
      <c r="J885" s="19">
        <v>411</v>
      </c>
      <c r="K885" s="19">
        <v>411</v>
      </c>
      <c r="L885" s="19">
        <v>69485</v>
      </c>
      <c r="M885" s="19"/>
      <c r="N885" s="19">
        <v>69485</v>
      </c>
      <c r="O885" s="74">
        <v>169063.26034063261</v>
      </c>
      <c r="P885" s="74" t="s">
        <v>88</v>
      </c>
    </row>
    <row r="886" spans="1:16" ht="19.5">
      <c r="A886" s="28" t="s">
        <v>14</v>
      </c>
      <c r="B886" s="94"/>
      <c r="C886" s="94"/>
      <c r="D886" s="3" t="s">
        <v>22</v>
      </c>
      <c r="E886" s="19"/>
      <c r="F886" s="19"/>
      <c r="G886" s="19">
        <v>0</v>
      </c>
      <c r="H886" s="19">
        <v>7</v>
      </c>
      <c r="I886" s="19"/>
      <c r="J886" s="19">
        <v>7</v>
      </c>
      <c r="K886" s="19">
        <v>7</v>
      </c>
      <c r="L886" s="19">
        <v>1950</v>
      </c>
      <c r="M886" s="19"/>
      <c r="N886" s="19">
        <v>1950</v>
      </c>
      <c r="O886" s="74">
        <v>278571.42857142858</v>
      </c>
      <c r="P886" s="74" t="s">
        <v>88</v>
      </c>
    </row>
    <row r="887" spans="1:16" ht="19.5">
      <c r="A887" s="28" t="s">
        <v>14</v>
      </c>
      <c r="B887" s="94"/>
      <c r="C887" s="94"/>
      <c r="D887" s="3" t="s">
        <v>23</v>
      </c>
      <c r="E887" s="19"/>
      <c r="F887" s="19"/>
      <c r="G887" s="19">
        <v>0</v>
      </c>
      <c r="H887" s="19">
        <v>111.9</v>
      </c>
      <c r="I887" s="19"/>
      <c r="J887" s="19">
        <v>111.9</v>
      </c>
      <c r="K887" s="19">
        <v>111.9</v>
      </c>
      <c r="L887" s="19">
        <v>11870</v>
      </c>
      <c r="M887" s="19"/>
      <c r="N887" s="19">
        <v>11870</v>
      </c>
      <c r="O887" s="74">
        <v>106076.85433422698</v>
      </c>
      <c r="P887" s="74" t="s">
        <v>88</v>
      </c>
    </row>
    <row r="888" spans="1:16" ht="19.5">
      <c r="A888" s="28" t="s">
        <v>14</v>
      </c>
      <c r="B888" s="94"/>
      <c r="C888" s="94"/>
      <c r="D888" s="3" t="s">
        <v>24</v>
      </c>
      <c r="E888" s="19"/>
      <c r="F888" s="19"/>
      <c r="G888" s="19">
        <v>0</v>
      </c>
      <c r="H888" s="19">
        <v>6</v>
      </c>
      <c r="I888" s="19"/>
      <c r="J888" s="19">
        <v>6</v>
      </c>
      <c r="K888" s="19">
        <v>6</v>
      </c>
      <c r="L888" s="19">
        <v>760</v>
      </c>
      <c r="M888" s="19"/>
      <c r="N888" s="19">
        <v>760</v>
      </c>
      <c r="O888" s="74">
        <v>126666.66666666667</v>
      </c>
      <c r="P888" s="74" t="s">
        <v>88</v>
      </c>
    </row>
    <row r="889" spans="1:16" ht="19.5">
      <c r="A889" s="28" t="s">
        <v>14</v>
      </c>
      <c r="B889" s="94"/>
      <c r="C889" s="94"/>
      <c r="D889" s="3" t="s">
        <v>25</v>
      </c>
      <c r="E889" s="19"/>
      <c r="F889" s="19"/>
      <c r="G889" s="19">
        <v>0</v>
      </c>
      <c r="H889" s="19">
        <v>240</v>
      </c>
      <c r="I889" s="19"/>
      <c r="J889" s="19">
        <v>240</v>
      </c>
      <c r="K889" s="19">
        <v>240</v>
      </c>
      <c r="L889" s="19">
        <v>20565</v>
      </c>
      <c r="M889" s="19"/>
      <c r="N889" s="19">
        <v>20565</v>
      </c>
      <c r="O889" s="74">
        <v>85687.5</v>
      </c>
      <c r="P889" s="74" t="s">
        <v>88</v>
      </c>
    </row>
    <row r="890" spans="1:16" ht="19.5">
      <c r="A890" s="28" t="s">
        <v>14</v>
      </c>
      <c r="B890" s="94"/>
      <c r="C890" s="95"/>
      <c r="D890" s="15" t="s">
        <v>72</v>
      </c>
      <c r="E890" s="19">
        <v>0</v>
      </c>
      <c r="F890" s="19">
        <v>0</v>
      </c>
      <c r="G890" s="19">
        <v>0</v>
      </c>
      <c r="H890" s="19">
        <v>775.9</v>
      </c>
      <c r="I890" s="19">
        <v>0</v>
      </c>
      <c r="J890" s="19">
        <v>775.9</v>
      </c>
      <c r="K890" s="19">
        <v>775.9</v>
      </c>
      <c r="L890" s="19">
        <v>104630</v>
      </c>
      <c r="M890" s="19">
        <v>0</v>
      </c>
      <c r="N890" s="19">
        <v>104630</v>
      </c>
      <c r="O890" s="74">
        <v>134849.85178502384</v>
      </c>
      <c r="P890" s="74" t="s">
        <v>88</v>
      </c>
    </row>
    <row r="891" spans="1:16" ht="19.5">
      <c r="A891" s="28" t="s">
        <v>14</v>
      </c>
      <c r="B891" s="94"/>
      <c r="C891" s="93" t="s">
        <v>73</v>
      </c>
      <c r="D891" s="3" t="s">
        <v>21</v>
      </c>
      <c r="E891" s="19"/>
      <c r="F891" s="19"/>
      <c r="G891" s="19">
        <v>0</v>
      </c>
      <c r="H891" s="19">
        <v>15</v>
      </c>
      <c r="I891" s="19"/>
      <c r="J891" s="19">
        <v>15</v>
      </c>
      <c r="K891" s="19">
        <v>15</v>
      </c>
      <c r="L891" s="19">
        <v>250</v>
      </c>
      <c r="M891" s="19"/>
      <c r="N891" s="19">
        <v>250</v>
      </c>
      <c r="O891" s="74">
        <v>16666.666666666668</v>
      </c>
      <c r="P891" s="74" t="s">
        <v>88</v>
      </c>
    </row>
    <row r="892" spans="1:16" ht="19.5">
      <c r="A892" s="28" t="s">
        <v>14</v>
      </c>
      <c r="B892" s="94"/>
      <c r="C892" s="94"/>
      <c r="D892" s="3" t="s">
        <v>74</v>
      </c>
      <c r="E892" s="19"/>
      <c r="F892" s="19"/>
      <c r="G892" s="19">
        <v>0</v>
      </c>
      <c r="H892" s="19">
        <v>2</v>
      </c>
      <c r="I892" s="19"/>
      <c r="J892" s="19">
        <v>2</v>
      </c>
      <c r="K892" s="19">
        <v>2</v>
      </c>
      <c r="L892" s="19">
        <v>400</v>
      </c>
      <c r="M892" s="19"/>
      <c r="N892" s="19">
        <v>400</v>
      </c>
      <c r="O892" s="74">
        <v>200000</v>
      </c>
      <c r="P892" s="74" t="s">
        <v>88</v>
      </c>
    </row>
    <row r="893" spans="1:16" ht="19.5">
      <c r="A893" s="28" t="s">
        <v>14</v>
      </c>
      <c r="B893" s="94"/>
      <c r="C893" s="94"/>
      <c r="D893" s="3" t="s">
        <v>75</v>
      </c>
      <c r="E893" s="19"/>
      <c r="F893" s="19"/>
      <c r="G893" s="19">
        <v>0</v>
      </c>
      <c r="H893" s="19">
        <v>18.3</v>
      </c>
      <c r="I893" s="19"/>
      <c r="J893" s="19">
        <v>18.3</v>
      </c>
      <c r="K893" s="19">
        <v>18.3</v>
      </c>
      <c r="L893" s="19">
        <v>1023</v>
      </c>
      <c r="M893" s="19"/>
      <c r="N893" s="19">
        <v>1023</v>
      </c>
      <c r="O893" s="74">
        <v>55901.639344262294</v>
      </c>
      <c r="P893" s="74" t="s">
        <v>88</v>
      </c>
    </row>
    <row r="894" spans="1:16" ht="19.5">
      <c r="A894" s="28" t="s">
        <v>14</v>
      </c>
      <c r="B894" s="94"/>
      <c r="C894" s="95"/>
      <c r="D894" s="15" t="s">
        <v>76</v>
      </c>
      <c r="E894" s="19">
        <v>0</v>
      </c>
      <c r="F894" s="19">
        <v>0</v>
      </c>
      <c r="G894" s="19">
        <v>0</v>
      </c>
      <c r="H894" s="19">
        <v>35.299999999999997</v>
      </c>
      <c r="I894" s="19">
        <v>0</v>
      </c>
      <c r="J894" s="19">
        <v>35.299999999999997</v>
      </c>
      <c r="K894" s="19">
        <v>35.299999999999997</v>
      </c>
      <c r="L894" s="19">
        <v>1673</v>
      </c>
      <c r="M894" s="19">
        <v>0</v>
      </c>
      <c r="N894" s="19">
        <v>1673</v>
      </c>
      <c r="O894" s="74">
        <v>47393.767705382437</v>
      </c>
      <c r="P894" s="74" t="s">
        <v>88</v>
      </c>
    </row>
    <row r="895" spans="1:16" ht="19.5">
      <c r="A895" s="28" t="s">
        <v>14</v>
      </c>
      <c r="B895" s="95"/>
      <c r="C895" s="16" t="s">
        <v>77</v>
      </c>
      <c r="D895" s="16"/>
      <c r="E895" s="19">
        <v>0</v>
      </c>
      <c r="F895" s="19">
        <v>0</v>
      </c>
      <c r="G895" s="19">
        <v>0</v>
      </c>
      <c r="H895" s="19">
        <v>811.19999999999993</v>
      </c>
      <c r="I895" s="19">
        <v>0</v>
      </c>
      <c r="J895" s="19">
        <v>811.19999999999993</v>
      </c>
      <c r="K895" s="19">
        <v>811.19999999999993</v>
      </c>
      <c r="L895" s="19">
        <v>106303</v>
      </c>
      <c r="M895" s="19">
        <v>0</v>
      </c>
      <c r="N895" s="19">
        <v>106303</v>
      </c>
      <c r="O895" s="74">
        <v>131044.1321499014</v>
      </c>
      <c r="P895" s="74" t="s">
        <v>88</v>
      </c>
    </row>
    <row r="896" spans="1:16" ht="19.5">
      <c r="A896" s="28" t="s">
        <v>14</v>
      </c>
      <c r="B896" s="84" t="s">
        <v>78</v>
      </c>
      <c r="C896" s="3" t="s">
        <v>79</v>
      </c>
      <c r="D896" s="3"/>
      <c r="E896" s="19">
        <v>2</v>
      </c>
      <c r="F896" s="19"/>
      <c r="G896" s="19">
        <v>2</v>
      </c>
      <c r="H896" s="19">
        <v>4</v>
      </c>
      <c r="I896" s="19"/>
      <c r="J896" s="19">
        <v>4</v>
      </c>
      <c r="K896" s="19">
        <v>6</v>
      </c>
      <c r="L896" s="19">
        <v>0.02</v>
      </c>
      <c r="M896" s="19"/>
      <c r="N896" s="19">
        <v>0.02</v>
      </c>
      <c r="O896" s="5">
        <v>5</v>
      </c>
      <c r="P896" s="74" t="s">
        <v>88</v>
      </c>
    </row>
    <row r="897" spans="1:16" ht="19.5">
      <c r="A897" s="28" t="s">
        <v>14</v>
      </c>
      <c r="B897" s="85"/>
      <c r="C897" s="3" t="s">
        <v>80</v>
      </c>
      <c r="D897" s="3"/>
      <c r="E897" s="19"/>
      <c r="F897" s="19"/>
      <c r="G897" s="19">
        <v>0</v>
      </c>
      <c r="H897" s="19"/>
      <c r="I897" s="19"/>
      <c r="J897" s="19">
        <v>0</v>
      </c>
      <c r="K897" s="19">
        <v>0</v>
      </c>
      <c r="L897" s="19"/>
      <c r="M897" s="19"/>
      <c r="N897" s="19">
        <v>0</v>
      </c>
      <c r="O897" s="74"/>
      <c r="P897" s="74" t="s">
        <v>88</v>
      </c>
    </row>
    <row r="898" spans="1:16" ht="19.5">
      <c r="A898" s="28" t="s">
        <v>14</v>
      </c>
      <c r="B898" s="85"/>
      <c r="C898" s="3" t="s">
        <v>81</v>
      </c>
      <c r="D898" s="3"/>
      <c r="E898" s="19">
        <v>8</v>
      </c>
      <c r="F898" s="19"/>
      <c r="G898" s="19">
        <v>8</v>
      </c>
      <c r="H898" s="19">
        <v>2.5</v>
      </c>
      <c r="I898" s="19"/>
      <c r="J898" s="19">
        <v>2.5</v>
      </c>
      <c r="K898" s="19">
        <v>10.5</v>
      </c>
      <c r="L898" s="19">
        <v>12</v>
      </c>
      <c r="M898" s="19"/>
      <c r="N898" s="19">
        <v>12</v>
      </c>
      <c r="O898" s="74">
        <v>4800</v>
      </c>
      <c r="P898" s="74" t="s">
        <v>88</v>
      </c>
    </row>
    <row r="899" spans="1:16" ht="19.5">
      <c r="A899" s="28" t="s">
        <v>14</v>
      </c>
      <c r="B899" s="85"/>
      <c r="C899" s="3" t="s">
        <v>82</v>
      </c>
      <c r="D899" s="3"/>
      <c r="E899" s="19"/>
      <c r="F899" s="19"/>
      <c r="G899" s="19">
        <v>0</v>
      </c>
      <c r="H899" s="19">
        <v>24</v>
      </c>
      <c r="I899" s="19"/>
      <c r="J899" s="19">
        <v>24</v>
      </c>
      <c r="K899" s="19">
        <v>24</v>
      </c>
      <c r="L899" s="19">
        <v>254</v>
      </c>
      <c r="M899" s="19"/>
      <c r="N899" s="19">
        <v>254</v>
      </c>
      <c r="O899" s="74">
        <v>10583.333333333334</v>
      </c>
      <c r="P899" s="74" t="s">
        <v>88</v>
      </c>
    </row>
    <row r="900" spans="1:16" ht="19.5">
      <c r="A900" s="28" t="s">
        <v>14</v>
      </c>
      <c r="B900" s="85"/>
      <c r="C900" s="3" t="s">
        <v>83</v>
      </c>
      <c r="D900" s="3"/>
      <c r="E900" s="19"/>
      <c r="F900" s="19"/>
      <c r="G900" s="19">
        <v>0</v>
      </c>
      <c r="H900" s="19">
        <v>4</v>
      </c>
      <c r="I900" s="19"/>
      <c r="J900" s="19">
        <v>4</v>
      </c>
      <c r="K900" s="19">
        <v>4</v>
      </c>
      <c r="L900" s="19">
        <v>745</v>
      </c>
      <c r="M900" s="19"/>
      <c r="N900" s="19">
        <v>745</v>
      </c>
      <c r="O900" s="74">
        <v>186250</v>
      </c>
      <c r="P900" s="74" t="s">
        <v>88</v>
      </c>
    </row>
    <row r="901" spans="1:16" ht="19.5">
      <c r="A901" s="28" t="s">
        <v>14</v>
      </c>
      <c r="B901" s="86"/>
      <c r="C901" s="69" t="s">
        <v>84</v>
      </c>
      <c r="D901" s="70"/>
      <c r="E901" s="19">
        <v>10</v>
      </c>
      <c r="F901" s="19">
        <v>0</v>
      </c>
      <c r="G901" s="19">
        <v>10</v>
      </c>
      <c r="H901" s="19">
        <v>34.5</v>
      </c>
      <c r="I901" s="19">
        <v>0</v>
      </c>
      <c r="J901" s="19">
        <v>34.5</v>
      </c>
      <c r="K901" s="19">
        <v>44.5</v>
      </c>
      <c r="L901" s="19">
        <v>1011.02</v>
      </c>
      <c r="M901" s="19">
        <v>0</v>
      </c>
      <c r="N901" s="19">
        <v>1011.02</v>
      </c>
      <c r="O901" s="74">
        <v>29304.927536231884</v>
      </c>
      <c r="P901" s="74" t="s">
        <v>88</v>
      </c>
    </row>
    <row r="902" spans="1:16" ht="19.5">
      <c r="A902" s="28" t="s">
        <v>14</v>
      </c>
      <c r="B902" s="87" t="s">
        <v>85</v>
      </c>
      <c r="C902" s="88"/>
      <c r="D902" s="89"/>
      <c r="E902" s="19">
        <v>236</v>
      </c>
      <c r="F902" s="19">
        <v>0</v>
      </c>
      <c r="G902" s="19">
        <v>236</v>
      </c>
      <c r="H902" s="19">
        <v>2177.6999999999998</v>
      </c>
      <c r="I902" s="19">
        <v>0</v>
      </c>
      <c r="J902" s="19">
        <v>2177.6999999999998</v>
      </c>
      <c r="K902" s="19">
        <v>2413.6999999999998</v>
      </c>
      <c r="L902" s="19">
        <v>122309.02</v>
      </c>
      <c r="M902" s="19">
        <v>0</v>
      </c>
      <c r="N902" s="19">
        <v>122309.02</v>
      </c>
      <c r="O902" s="74">
        <v>56164.310970289764</v>
      </c>
      <c r="P902" s="74" t="s">
        <v>88</v>
      </c>
    </row>
    <row r="903" spans="1:16" ht="19.5">
      <c r="A903" s="28" t="s">
        <v>15</v>
      </c>
      <c r="B903" s="98" t="s">
        <v>26</v>
      </c>
      <c r="C903" s="99"/>
      <c r="D903" s="100"/>
      <c r="E903" s="96" t="s">
        <v>27</v>
      </c>
      <c r="F903" s="96"/>
      <c r="G903" s="96"/>
      <c r="H903" s="96" t="s">
        <v>28</v>
      </c>
      <c r="I903" s="96"/>
      <c r="J903" s="96"/>
      <c r="K903" s="96" t="s">
        <v>29</v>
      </c>
      <c r="L903" s="96" t="s">
        <v>30</v>
      </c>
      <c r="M903" s="96"/>
      <c r="N903" s="96"/>
      <c r="O903" s="96" t="s">
        <v>31</v>
      </c>
      <c r="P903" s="96"/>
    </row>
    <row r="904" spans="1:16" ht="19.5">
      <c r="A904" s="28" t="s">
        <v>15</v>
      </c>
      <c r="B904" s="101"/>
      <c r="C904" s="102"/>
      <c r="D904" s="103"/>
      <c r="E904" s="74" t="s">
        <v>32</v>
      </c>
      <c r="F904" s="74" t="s">
        <v>33</v>
      </c>
      <c r="G904" s="74" t="s">
        <v>0</v>
      </c>
      <c r="H904" s="74" t="s">
        <v>32</v>
      </c>
      <c r="I904" s="74" t="s">
        <v>33</v>
      </c>
      <c r="J904" s="74" t="s">
        <v>0</v>
      </c>
      <c r="K904" s="96"/>
      <c r="L904" s="74" t="s">
        <v>32</v>
      </c>
      <c r="M904" s="74" t="s">
        <v>33</v>
      </c>
      <c r="N904" s="74" t="s">
        <v>0</v>
      </c>
      <c r="O904" s="74" t="s">
        <v>32</v>
      </c>
      <c r="P904" s="74" t="s">
        <v>33</v>
      </c>
    </row>
    <row r="905" spans="1:16" ht="19.5">
      <c r="A905" s="28" t="s">
        <v>15</v>
      </c>
      <c r="B905" s="97" t="s">
        <v>34</v>
      </c>
      <c r="C905" s="72" t="s">
        <v>35</v>
      </c>
      <c r="D905" s="73"/>
      <c r="E905" s="19">
        <v>2</v>
      </c>
      <c r="F905" s="19"/>
      <c r="G905" s="19">
        <v>2</v>
      </c>
      <c r="H905" s="19">
        <v>124</v>
      </c>
      <c r="I905" s="19"/>
      <c r="J905" s="19">
        <v>124</v>
      </c>
      <c r="K905" s="19">
        <v>126</v>
      </c>
      <c r="L905" s="19">
        <v>1383.75</v>
      </c>
      <c r="M905" s="19"/>
      <c r="N905" s="19">
        <v>1383.75</v>
      </c>
      <c r="O905" s="74">
        <v>11159.274193548388</v>
      </c>
      <c r="P905" s="8" t="s">
        <v>88</v>
      </c>
    </row>
    <row r="906" spans="1:16" ht="19.5">
      <c r="A906" s="28" t="s">
        <v>15</v>
      </c>
      <c r="B906" s="97"/>
      <c r="C906" s="72" t="s">
        <v>36</v>
      </c>
      <c r="D906" s="73"/>
      <c r="E906" s="19">
        <v>2</v>
      </c>
      <c r="F906" s="19"/>
      <c r="G906" s="19">
        <v>2</v>
      </c>
      <c r="H906" s="19">
        <v>24</v>
      </c>
      <c r="I906" s="19"/>
      <c r="J906" s="19">
        <v>24</v>
      </c>
      <c r="K906" s="19">
        <v>26</v>
      </c>
      <c r="L906" s="19">
        <v>263.25</v>
      </c>
      <c r="M906" s="19"/>
      <c r="N906" s="19">
        <v>263.25</v>
      </c>
      <c r="O906" s="74">
        <v>10968.75</v>
      </c>
      <c r="P906" s="8" t="s">
        <v>88</v>
      </c>
    </row>
    <row r="907" spans="1:16" ht="19.5">
      <c r="A907" s="28" t="s">
        <v>15</v>
      </c>
      <c r="B907" s="97"/>
      <c r="C907" s="72" t="s">
        <v>37</v>
      </c>
      <c r="D907" s="73"/>
      <c r="E907" s="19">
        <v>5</v>
      </c>
      <c r="F907" s="19"/>
      <c r="G907" s="19">
        <v>5</v>
      </c>
      <c r="H907" s="19">
        <v>296</v>
      </c>
      <c r="I907" s="19"/>
      <c r="J907" s="19">
        <v>296</v>
      </c>
      <c r="K907" s="19">
        <v>301</v>
      </c>
      <c r="L907" s="19">
        <v>2580.48</v>
      </c>
      <c r="M907" s="19"/>
      <c r="N907" s="19">
        <v>2580.48</v>
      </c>
      <c r="O907" s="74">
        <v>8717.8378378378384</v>
      </c>
      <c r="P907" s="8" t="s">
        <v>88</v>
      </c>
    </row>
    <row r="908" spans="1:16" ht="19.5">
      <c r="A908" s="28" t="s">
        <v>15</v>
      </c>
      <c r="B908" s="97"/>
      <c r="C908" s="72" t="s">
        <v>38</v>
      </c>
      <c r="D908" s="73"/>
      <c r="E908" s="19">
        <v>9</v>
      </c>
      <c r="F908" s="19">
        <v>0</v>
      </c>
      <c r="G908" s="19">
        <v>9</v>
      </c>
      <c r="H908" s="19">
        <v>444</v>
      </c>
      <c r="I908" s="19">
        <v>0</v>
      </c>
      <c r="J908" s="19">
        <v>444</v>
      </c>
      <c r="K908" s="19">
        <v>453</v>
      </c>
      <c r="L908" s="19">
        <v>4227.4799999999996</v>
      </c>
      <c r="M908" s="19">
        <v>0</v>
      </c>
      <c r="N908" s="19">
        <v>4227.4799999999996</v>
      </c>
      <c r="O908" s="74">
        <v>9521.3513513513517</v>
      </c>
      <c r="P908" s="8" t="s">
        <v>88</v>
      </c>
    </row>
    <row r="909" spans="1:16" ht="19.5">
      <c r="A909" s="28" t="s">
        <v>15</v>
      </c>
      <c r="B909" s="84" t="s">
        <v>39</v>
      </c>
      <c r="C909" s="69" t="s">
        <v>40</v>
      </c>
      <c r="D909" s="70"/>
      <c r="E909" s="19">
        <v>2</v>
      </c>
      <c r="F909" s="19"/>
      <c r="G909" s="19">
        <v>2</v>
      </c>
      <c r="H909" s="19">
        <v>46</v>
      </c>
      <c r="I909" s="19"/>
      <c r="J909" s="19">
        <v>46</v>
      </c>
      <c r="K909" s="19">
        <v>48</v>
      </c>
      <c r="L909" s="19">
        <v>234.6</v>
      </c>
      <c r="M909" s="19"/>
      <c r="N909" s="19">
        <v>234.6</v>
      </c>
      <c r="O909" s="74">
        <v>5100</v>
      </c>
      <c r="P909" s="8" t="s">
        <v>88</v>
      </c>
    </row>
    <row r="910" spans="1:16" ht="19.5">
      <c r="A910" s="28" t="s">
        <v>15</v>
      </c>
      <c r="B910" s="85" t="s">
        <v>39</v>
      </c>
      <c r="C910" s="72" t="s">
        <v>41</v>
      </c>
      <c r="D910" s="73"/>
      <c r="E910" s="19">
        <v>1</v>
      </c>
      <c r="F910" s="19"/>
      <c r="G910" s="19">
        <v>1</v>
      </c>
      <c r="H910" s="19">
        <v>73</v>
      </c>
      <c r="I910" s="19"/>
      <c r="J910" s="19">
        <v>73</v>
      </c>
      <c r="K910" s="19">
        <v>74</v>
      </c>
      <c r="L910" s="19">
        <v>720</v>
      </c>
      <c r="M910" s="19"/>
      <c r="N910" s="19">
        <v>720</v>
      </c>
      <c r="O910" s="74">
        <v>9863.0136986301368</v>
      </c>
      <c r="P910" s="8" t="s">
        <v>88</v>
      </c>
    </row>
    <row r="911" spans="1:16" ht="19.5">
      <c r="A911" s="28" t="s">
        <v>15</v>
      </c>
      <c r="B911" s="85"/>
      <c r="C911" s="72" t="s">
        <v>42</v>
      </c>
      <c r="D911" s="73"/>
      <c r="E911" s="19">
        <v>5</v>
      </c>
      <c r="F911" s="19"/>
      <c r="G911" s="19">
        <v>5</v>
      </c>
      <c r="H911" s="19">
        <v>784</v>
      </c>
      <c r="I911" s="19"/>
      <c r="J911" s="19">
        <v>784</v>
      </c>
      <c r="K911" s="19">
        <v>789</v>
      </c>
      <c r="L911" s="19">
        <v>8032.5</v>
      </c>
      <c r="M911" s="19"/>
      <c r="N911" s="19">
        <v>8032.5</v>
      </c>
      <c r="O911" s="74">
        <v>10245.535714285714</v>
      </c>
      <c r="P911" s="8" t="s">
        <v>88</v>
      </c>
    </row>
    <row r="912" spans="1:16" ht="19.5">
      <c r="A912" s="28" t="s">
        <v>15</v>
      </c>
      <c r="B912" s="85"/>
      <c r="C912" s="72" t="s">
        <v>43</v>
      </c>
      <c r="D912" s="73"/>
      <c r="E912" s="19">
        <v>2</v>
      </c>
      <c r="F912" s="19"/>
      <c r="G912" s="19">
        <v>2</v>
      </c>
      <c r="H912" s="19">
        <v>62</v>
      </c>
      <c r="I912" s="19"/>
      <c r="J912" s="19">
        <v>62</v>
      </c>
      <c r="K912" s="19">
        <v>64</v>
      </c>
      <c r="L912" s="19">
        <v>837</v>
      </c>
      <c r="M912" s="19"/>
      <c r="N912" s="19">
        <v>837</v>
      </c>
      <c r="O912" s="74">
        <v>13500</v>
      </c>
      <c r="P912" s="8" t="s">
        <v>88</v>
      </c>
    </row>
    <row r="913" spans="1:16" ht="19.5">
      <c r="A913" s="28" t="s">
        <v>15</v>
      </c>
      <c r="B913" s="85"/>
      <c r="C913" s="72" t="s">
        <v>44</v>
      </c>
      <c r="D913" s="73"/>
      <c r="E913" s="19">
        <v>2</v>
      </c>
      <c r="F913" s="19"/>
      <c r="G913" s="19">
        <v>2</v>
      </c>
      <c r="H913" s="19">
        <v>30</v>
      </c>
      <c r="I913" s="19"/>
      <c r="J913" s="19">
        <v>30</v>
      </c>
      <c r="K913" s="19">
        <v>32</v>
      </c>
      <c r="L913" s="19">
        <v>281.27999999999997</v>
      </c>
      <c r="M913" s="19"/>
      <c r="N913" s="19">
        <v>281.27999999999997</v>
      </c>
      <c r="O913" s="74">
        <v>9376</v>
      </c>
      <c r="P913" s="8" t="s">
        <v>88</v>
      </c>
    </row>
    <row r="914" spans="1:16" ht="19.5">
      <c r="A914" s="28" t="s">
        <v>15</v>
      </c>
      <c r="B914" s="85"/>
      <c r="C914" s="72" t="s">
        <v>45</v>
      </c>
      <c r="D914" s="73"/>
      <c r="E914" s="19">
        <v>1</v>
      </c>
      <c r="F914" s="19"/>
      <c r="G914" s="19">
        <v>1</v>
      </c>
      <c r="H914" s="19">
        <v>3</v>
      </c>
      <c r="I914" s="19"/>
      <c r="J914" s="19">
        <v>3</v>
      </c>
      <c r="K914" s="19">
        <v>4</v>
      </c>
      <c r="L914" s="19">
        <v>0</v>
      </c>
      <c r="M914" s="19"/>
      <c r="N914" s="19">
        <v>0</v>
      </c>
      <c r="O914" s="74">
        <v>0</v>
      </c>
      <c r="P914" s="8" t="s">
        <v>88</v>
      </c>
    </row>
    <row r="915" spans="1:16" ht="19.5">
      <c r="A915" s="28" t="s">
        <v>15</v>
      </c>
      <c r="B915" s="85"/>
      <c r="C915" s="72" t="s">
        <v>46</v>
      </c>
      <c r="D915" s="73"/>
      <c r="E915" s="19">
        <v>6</v>
      </c>
      <c r="F915" s="19"/>
      <c r="G915" s="19">
        <v>6</v>
      </c>
      <c r="H915" s="19">
        <v>491</v>
      </c>
      <c r="I915" s="19"/>
      <c r="J915" s="19">
        <v>491</v>
      </c>
      <c r="K915" s="19">
        <v>497</v>
      </c>
      <c r="L915" s="19">
        <v>4680</v>
      </c>
      <c r="M915" s="19"/>
      <c r="N915" s="19">
        <v>4680</v>
      </c>
      <c r="O915" s="74">
        <v>9531.5682281059053</v>
      </c>
      <c r="P915" s="8" t="s">
        <v>88</v>
      </c>
    </row>
    <row r="916" spans="1:16" ht="19.5">
      <c r="A916" s="28" t="s">
        <v>15</v>
      </c>
      <c r="B916" s="85"/>
      <c r="C916" s="72" t="s">
        <v>47</v>
      </c>
      <c r="D916" s="73"/>
      <c r="E916" s="19"/>
      <c r="F916" s="19"/>
      <c r="G916" s="19">
        <v>0</v>
      </c>
      <c r="H916" s="19"/>
      <c r="I916" s="19"/>
      <c r="J916" s="19">
        <v>0</v>
      </c>
      <c r="K916" s="19">
        <v>0</v>
      </c>
      <c r="L916" s="19"/>
      <c r="M916" s="19"/>
      <c r="N916" s="19">
        <v>0</v>
      </c>
      <c r="O916" s="74"/>
      <c r="P916" s="8" t="s">
        <v>88</v>
      </c>
    </row>
    <row r="917" spans="1:16" ht="19.5">
      <c r="A917" s="28" t="s">
        <v>15</v>
      </c>
      <c r="B917" s="86"/>
      <c r="C917" s="69" t="s">
        <v>48</v>
      </c>
      <c r="D917" s="69"/>
      <c r="E917" s="19">
        <v>19</v>
      </c>
      <c r="F917" s="19">
        <v>0</v>
      </c>
      <c r="G917" s="19">
        <v>19</v>
      </c>
      <c r="H917" s="19">
        <v>1489</v>
      </c>
      <c r="I917" s="19">
        <v>0</v>
      </c>
      <c r="J917" s="19">
        <v>1489</v>
      </c>
      <c r="K917" s="19">
        <v>1508</v>
      </c>
      <c r="L917" s="19">
        <v>14785.380000000001</v>
      </c>
      <c r="M917" s="19">
        <v>0</v>
      </c>
      <c r="N917" s="19">
        <v>14785.380000000001</v>
      </c>
      <c r="O917" s="74">
        <v>9929.738079247818</v>
      </c>
      <c r="P917" s="8" t="s">
        <v>88</v>
      </c>
    </row>
    <row r="918" spans="1:16" ht="19.5">
      <c r="A918" s="28" t="s">
        <v>15</v>
      </c>
      <c r="B918" s="90" t="s">
        <v>49</v>
      </c>
      <c r="C918" s="69" t="s">
        <v>50</v>
      </c>
      <c r="D918" s="70"/>
      <c r="E918" s="19">
        <v>6.5</v>
      </c>
      <c r="F918" s="19"/>
      <c r="G918" s="19">
        <v>6.5</v>
      </c>
      <c r="H918" s="19">
        <v>327</v>
      </c>
      <c r="I918" s="19"/>
      <c r="J918" s="19">
        <v>327</v>
      </c>
      <c r="K918" s="19">
        <v>333.5</v>
      </c>
      <c r="L918" s="19">
        <v>4320</v>
      </c>
      <c r="M918" s="19"/>
      <c r="N918" s="19">
        <v>4320</v>
      </c>
      <c r="O918" s="74">
        <v>13211.009174311926</v>
      </c>
      <c r="P918" s="8" t="s">
        <v>88</v>
      </c>
    </row>
    <row r="919" spans="1:16" ht="19.5">
      <c r="A919" s="28" t="s">
        <v>15</v>
      </c>
      <c r="B919" s="91" t="s">
        <v>49</v>
      </c>
      <c r="C919" s="69" t="s">
        <v>51</v>
      </c>
      <c r="D919" s="70"/>
      <c r="E919" s="19">
        <v>4</v>
      </c>
      <c r="F919" s="19"/>
      <c r="G919" s="19">
        <v>4</v>
      </c>
      <c r="H919" s="19">
        <v>96</v>
      </c>
      <c r="I919" s="19"/>
      <c r="J919" s="19">
        <v>96</v>
      </c>
      <c r="K919" s="19">
        <v>100</v>
      </c>
      <c r="L919" s="19">
        <v>625.44000000000005</v>
      </c>
      <c r="M919" s="19"/>
      <c r="N919" s="19">
        <v>625.44000000000005</v>
      </c>
      <c r="O919" s="74">
        <v>6515.0000000000009</v>
      </c>
      <c r="P919" s="8" t="s">
        <v>88</v>
      </c>
    </row>
    <row r="920" spans="1:16" ht="19.5">
      <c r="A920" s="28" t="s">
        <v>15</v>
      </c>
      <c r="B920" s="92"/>
      <c r="C920" s="14" t="s">
        <v>52</v>
      </c>
      <c r="D920" s="70"/>
      <c r="E920" s="19">
        <v>10.5</v>
      </c>
      <c r="F920" s="19">
        <v>0</v>
      </c>
      <c r="G920" s="19">
        <v>10.5</v>
      </c>
      <c r="H920" s="19">
        <v>423</v>
      </c>
      <c r="I920" s="19">
        <v>0</v>
      </c>
      <c r="J920" s="19">
        <v>423</v>
      </c>
      <c r="K920" s="19">
        <v>433.5</v>
      </c>
      <c r="L920" s="19">
        <v>4945.4400000000005</v>
      </c>
      <c r="M920" s="19">
        <v>0</v>
      </c>
      <c r="N920" s="19">
        <v>4945.4400000000005</v>
      </c>
      <c r="O920" s="74">
        <v>11691.347517730497</v>
      </c>
      <c r="P920" s="8" t="s">
        <v>88</v>
      </c>
    </row>
    <row r="921" spans="1:16" ht="19.5">
      <c r="A921" s="28" t="s">
        <v>15</v>
      </c>
      <c r="B921" s="84" t="s">
        <v>53</v>
      </c>
      <c r="C921" s="69" t="s">
        <v>54</v>
      </c>
      <c r="D921" s="70"/>
      <c r="E921" s="19">
        <v>170</v>
      </c>
      <c r="F921" s="19"/>
      <c r="G921" s="19">
        <v>170</v>
      </c>
      <c r="H921" s="19">
        <v>1220</v>
      </c>
      <c r="I921" s="19"/>
      <c r="J921" s="19">
        <v>1220</v>
      </c>
      <c r="K921" s="19">
        <v>1390</v>
      </c>
      <c r="L921" s="19">
        <v>1690</v>
      </c>
      <c r="M921" s="19"/>
      <c r="N921" s="19">
        <v>1690</v>
      </c>
      <c r="O921" s="74">
        <v>1385.2459016393443</v>
      </c>
      <c r="P921" s="8" t="s">
        <v>88</v>
      </c>
    </row>
    <row r="922" spans="1:16" ht="19.5">
      <c r="A922" s="28" t="s">
        <v>15</v>
      </c>
      <c r="B922" s="85"/>
      <c r="C922" s="69" t="s">
        <v>55</v>
      </c>
      <c r="D922" s="70"/>
      <c r="E922" s="19">
        <v>6</v>
      </c>
      <c r="F922" s="19"/>
      <c r="G922" s="19">
        <v>6</v>
      </c>
      <c r="H922" s="19">
        <v>652</v>
      </c>
      <c r="I922" s="19"/>
      <c r="J922" s="19">
        <v>652</v>
      </c>
      <c r="K922" s="19">
        <v>658</v>
      </c>
      <c r="L922" s="19">
        <v>1238.25</v>
      </c>
      <c r="M922" s="19"/>
      <c r="N922" s="19">
        <v>1238.25</v>
      </c>
      <c r="O922" s="74">
        <v>1899.1564417177915</v>
      </c>
      <c r="P922" s="8" t="s">
        <v>88</v>
      </c>
    </row>
    <row r="923" spans="1:16" ht="19.5">
      <c r="A923" s="28" t="s">
        <v>15</v>
      </c>
      <c r="B923" s="85"/>
      <c r="C923" s="69" t="s">
        <v>56</v>
      </c>
      <c r="D923" s="70"/>
      <c r="E923" s="19">
        <v>6</v>
      </c>
      <c r="F923" s="19"/>
      <c r="G923" s="19">
        <v>6</v>
      </c>
      <c r="H923" s="19">
        <v>554</v>
      </c>
      <c r="I923" s="19"/>
      <c r="J923" s="19">
        <v>554</v>
      </c>
      <c r="K923" s="19">
        <v>560</v>
      </c>
      <c r="L923" s="19">
        <v>656.25</v>
      </c>
      <c r="M923" s="19"/>
      <c r="N923" s="19">
        <v>656.25</v>
      </c>
      <c r="O923" s="74">
        <v>1184.56678700361</v>
      </c>
      <c r="P923" s="8" t="s">
        <v>88</v>
      </c>
    </row>
    <row r="924" spans="1:16" ht="19.5">
      <c r="A924" s="28" t="s">
        <v>15</v>
      </c>
      <c r="B924" s="85"/>
      <c r="C924" s="69" t="s">
        <v>57</v>
      </c>
      <c r="D924" s="70"/>
      <c r="E924" s="19">
        <v>0.2</v>
      </c>
      <c r="F924" s="19"/>
      <c r="G924" s="19">
        <v>0.2</v>
      </c>
      <c r="H924" s="19">
        <v>1.7</v>
      </c>
      <c r="I924" s="19"/>
      <c r="J924" s="19">
        <v>1.7</v>
      </c>
      <c r="K924" s="19">
        <v>1.9</v>
      </c>
      <c r="L924" s="19">
        <v>2.16</v>
      </c>
      <c r="M924" s="19"/>
      <c r="N924" s="19">
        <v>2.16</v>
      </c>
      <c r="O924" s="74">
        <v>1270.5882352941178</v>
      </c>
      <c r="P924" s="8" t="s">
        <v>88</v>
      </c>
    </row>
    <row r="925" spans="1:16" ht="19.5">
      <c r="A925" s="28" t="s">
        <v>15</v>
      </c>
      <c r="B925" s="86"/>
      <c r="C925" s="69" t="s">
        <v>58</v>
      </c>
      <c r="D925" s="70"/>
      <c r="E925" s="19">
        <v>182.2</v>
      </c>
      <c r="F925" s="19">
        <v>0</v>
      </c>
      <c r="G925" s="19">
        <v>182.2</v>
      </c>
      <c r="H925" s="19">
        <v>2427.6999999999998</v>
      </c>
      <c r="I925" s="19">
        <v>0</v>
      </c>
      <c r="J925" s="19">
        <v>2427.6999999999998</v>
      </c>
      <c r="K925" s="19">
        <v>2609.9</v>
      </c>
      <c r="L925" s="19">
        <v>3586.66</v>
      </c>
      <c r="M925" s="19">
        <v>0</v>
      </c>
      <c r="N925" s="19">
        <v>3586.66</v>
      </c>
      <c r="O925" s="74">
        <v>1477.3901223380155</v>
      </c>
      <c r="P925" s="8" t="s">
        <v>88</v>
      </c>
    </row>
    <row r="926" spans="1:16" ht="19.5">
      <c r="A926" s="28" t="s">
        <v>15</v>
      </c>
      <c r="B926" s="90" t="s">
        <v>89</v>
      </c>
      <c r="C926" s="69" t="s">
        <v>59</v>
      </c>
      <c r="D926" s="70"/>
      <c r="E926" s="19">
        <v>1.7</v>
      </c>
      <c r="F926" s="19"/>
      <c r="G926" s="19">
        <v>1.7</v>
      </c>
      <c r="H926" s="19"/>
      <c r="I926" s="19"/>
      <c r="J926" s="19">
        <v>0</v>
      </c>
      <c r="K926" s="19">
        <v>1.7</v>
      </c>
      <c r="L926" s="19"/>
      <c r="M926" s="19"/>
      <c r="N926" s="19">
        <v>0</v>
      </c>
      <c r="O926" s="74"/>
      <c r="P926" s="8" t="s">
        <v>88</v>
      </c>
    </row>
    <row r="927" spans="1:16" ht="19.5">
      <c r="A927" s="28" t="s">
        <v>15</v>
      </c>
      <c r="B927" s="91"/>
      <c r="C927" s="69" t="s">
        <v>60</v>
      </c>
      <c r="D927" s="70"/>
      <c r="E927" s="19"/>
      <c r="F927" s="19"/>
      <c r="G927" s="19">
        <v>0</v>
      </c>
      <c r="H927" s="19"/>
      <c r="I927" s="19"/>
      <c r="J927" s="19">
        <v>0</v>
      </c>
      <c r="K927" s="19">
        <v>0</v>
      </c>
      <c r="L927" s="19"/>
      <c r="M927" s="19"/>
      <c r="N927" s="19">
        <v>0</v>
      </c>
      <c r="O927" s="74"/>
      <c r="P927" s="8" t="s">
        <v>88</v>
      </c>
    </row>
    <row r="928" spans="1:16" ht="19.5">
      <c r="A928" s="28" t="s">
        <v>15</v>
      </c>
      <c r="B928" s="92"/>
      <c r="C928" s="69" t="s">
        <v>61</v>
      </c>
      <c r="D928" s="70"/>
      <c r="E928" s="19">
        <v>1.7</v>
      </c>
      <c r="F928" s="19">
        <v>0</v>
      </c>
      <c r="G928" s="19">
        <v>1.7</v>
      </c>
      <c r="H928" s="19">
        <v>0</v>
      </c>
      <c r="I928" s="19">
        <v>0</v>
      </c>
      <c r="J928" s="19">
        <v>0</v>
      </c>
      <c r="K928" s="19">
        <v>1.7</v>
      </c>
      <c r="L928" s="19">
        <v>0</v>
      </c>
      <c r="M928" s="19">
        <v>0</v>
      </c>
      <c r="N928" s="19">
        <v>0</v>
      </c>
      <c r="O928" s="74"/>
      <c r="P928" s="8" t="s">
        <v>88</v>
      </c>
    </row>
    <row r="929" spans="1:16" ht="19.5">
      <c r="A929" s="28" t="s">
        <v>15</v>
      </c>
      <c r="B929" s="93" t="s">
        <v>62</v>
      </c>
      <c r="C929" s="69" t="s">
        <v>63</v>
      </c>
      <c r="D929" s="70"/>
      <c r="E929" s="19">
        <v>1</v>
      </c>
      <c r="F929" s="19"/>
      <c r="G929" s="19">
        <v>1</v>
      </c>
      <c r="H929" s="19"/>
      <c r="I929" s="19"/>
      <c r="J929" s="19">
        <v>0</v>
      </c>
      <c r="K929" s="19">
        <v>1</v>
      </c>
      <c r="L929" s="19"/>
      <c r="M929" s="19"/>
      <c r="N929" s="19">
        <v>0</v>
      </c>
      <c r="O929" s="74"/>
      <c r="P929" s="8" t="s">
        <v>88</v>
      </c>
    </row>
    <row r="930" spans="1:16" ht="19.5">
      <c r="A930" s="28" t="s">
        <v>15</v>
      </c>
      <c r="B930" s="94"/>
      <c r="C930" s="69" t="s">
        <v>64</v>
      </c>
      <c r="D930" s="70"/>
      <c r="E930" s="19">
        <v>30</v>
      </c>
      <c r="F930" s="19"/>
      <c r="G930" s="19">
        <v>30</v>
      </c>
      <c r="H930" s="19">
        <v>1324.4</v>
      </c>
      <c r="I930" s="19"/>
      <c r="J930" s="19">
        <v>1324.4</v>
      </c>
      <c r="K930" s="19">
        <v>1354.4</v>
      </c>
      <c r="L930" s="19">
        <v>10710</v>
      </c>
      <c r="M930" s="19"/>
      <c r="N930" s="19">
        <v>10710</v>
      </c>
      <c r="O930" s="74">
        <v>8086.6807610993665</v>
      </c>
      <c r="P930" s="8" t="s">
        <v>88</v>
      </c>
    </row>
    <row r="931" spans="1:16" ht="19.5">
      <c r="A931" s="28" t="s">
        <v>15</v>
      </c>
      <c r="B931" s="94"/>
      <c r="C931" s="69" t="s">
        <v>65</v>
      </c>
      <c r="D931" s="70"/>
      <c r="E931" s="19">
        <v>0</v>
      </c>
      <c r="F931" s="19"/>
      <c r="G931" s="19">
        <v>0</v>
      </c>
      <c r="H931" s="19">
        <v>87</v>
      </c>
      <c r="I931" s="19"/>
      <c r="J931" s="19">
        <v>87</v>
      </c>
      <c r="K931" s="19">
        <v>87</v>
      </c>
      <c r="L931" s="19">
        <v>605.12</v>
      </c>
      <c r="M931" s="19"/>
      <c r="N931" s="19">
        <v>605.12</v>
      </c>
      <c r="O931" s="74">
        <v>6955.4022988505749</v>
      </c>
      <c r="P931" s="8" t="s">
        <v>88</v>
      </c>
    </row>
    <row r="932" spans="1:16" ht="19.5">
      <c r="A932" s="28" t="s">
        <v>15</v>
      </c>
      <c r="B932" s="94"/>
      <c r="C932" s="69" t="s">
        <v>66</v>
      </c>
      <c r="D932" s="70"/>
      <c r="E932" s="19">
        <v>0</v>
      </c>
      <c r="F932" s="19"/>
      <c r="G932" s="19">
        <v>0</v>
      </c>
      <c r="H932" s="19">
        <v>23</v>
      </c>
      <c r="I932" s="19"/>
      <c r="J932" s="19">
        <v>23</v>
      </c>
      <c r="K932" s="19">
        <v>23</v>
      </c>
      <c r="L932" s="19">
        <v>181.5</v>
      </c>
      <c r="M932" s="19"/>
      <c r="N932" s="19">
        <v>181.5</v>
      </c>
      <c r="O932" s="74">
        <v>7891.304347826087</v>
      </c>
      <c r="P932" s="8" t="s">
        <v>88</v>
      </c>
    </row>
    <row r="933" spans="1:16" ht="19.5">
      <c r="A933" s="28" t="s">
        <v>15</v>
      </c>
      <c r="B933" s="94"/>
      <c r="C933" s="69" t="s">
        <v>67</v>
      </c>
      <c r="D933" s="70"/>
      <c r="E933" s="19">
        <v>0</v>
      </c>
      <c r="F933" s="19"/>
      <c r="G933" s="19">
        <v>0</v>
      </c>
      <c r="H933" s="19">
        <v>205</v>
      </c>
      <c r="I933" s="19"/>
      <c r="J933" s="19">
        <v>205</v>
      </c>
      <c r="K933" s="19">
        <v>205</v>
      </c>
      <c r="L933" s="19">
        <v>561.4</v>
      </c>
      <c r="M933" s="19"/>
      <c r="N933" s="19">
        <v>561.4</v>
      </c>
      <c r="O933" s="74">
        <v>2738.5365853658536</v>
      </c>
      <c r="P933" s="8" t="s">
        <v>88</v>
      </c>
    </row>
    <row r="934" spans="1:16" ht="19.5">
      <c r="A934" s="28" t="s">
        <v>15</v>
      </c>
      <c r="B934" s="95"/>
      <c r="C934" s="69" t="s">
        <v>68</v>
      </c>
      <c r="D934" s="70"/>
      <c r="E934" s="19">
        <v>31</v>
      </c>
      <c r="F934" s="19">
        <v>0</v>
      </c>
      <c r="G934" s="19">
        <v>31</v>
      </c>
      <c r="H934" s="19">
        <v>1639.4</v>
      </c>
      <c r="I934" s="19">
        <v>0</v>
      </c>
      <c r="J934" s="19">
        <v>1639.4</v>
      </c>
      <c r="K934" s="19">
        <v>1670.4</v>
      </c>
      <c r="L934" s="19">
        <v>12058.02</v>
      </c>
      <c r="M934" s="19">
        <v>0</v>
      </c>
      <c r="N934" s="19">
        <v>12058.02</v>
      </c>
      <c r="O934" s="74">
        <v>7355.1421251677448</v>
      </c>
      <c r="P934" s="8" t="s">
        <v>88</v>
      </c>
    </row>
    <row r="935" spans="1:16" ht="19.5">
      <c r="A935" s="28" t="s">
        <v>15</v>
      </c>
      <c r="B935" s="94" t="s">
        <v>69</v>
      </c>
      <c r="C935" s="93" t="s">
        <v>70</v>
      </c>
      <c r="D935" s="3" t="s">
        <v>71</v>
      </c>
      <c r="E935" s="19"/>
      <c r="F935" s="19"/>
      <c r="G935" s="19">
        <v>0</v>
      </c>
      <c r="H935" s="19">
        <v>9.8000000000000007</v>
      </c>
      <c r="I935" s="19"/>
      <c r="J935" s="19">
        <v>9.8000000000000007</v>
      </c>
      <c r="K935" s="19">
        <v>9.8000000000000007</v>
      </c>
      <c r="L935" s="19">
        <v>1955</v>
      </c>
      <c r="M935" s="19"/>
      <c r="N935" s="19">
        <v>1955</v>
      </c>
      <c r="O935" s="74">
        <v>199489.79591836731</v>
      </c>
      <c r="P935" s="8" t="s">
        <v>88</v>
      </c>
    </row>
    <row r="936" spans="1:16" ht="19.5">
      <c r="A936" s="28" t="s">
        <v>15</v>
      </c>
      <c r="B936" s="94"/>
      <c r="C936" s="94"/>
      <c r="D936" s="3" t="s">
        <v>22</v>
      </c>
      <c r="E936" s="19"/>
      <c r="F936" s="19"/>
      <c r="G936" s="19">
        <v>0</v>
      </c>
      <c r="H936" s="19">
        <v>1.5</v>
      </c>
      <c r="I936" s="19"/>
      <c r="J936" s="19">
        <v>1.5</v>
      </c>
      <c r="K936" s="19">
        <v>1.5</v>
      </c>
      <c r="L936" s="19">
        <v>375</v>
      </c>
      <c r="M936" s="19"/>
      <c r="N936" s="19">
        <v>375</v>
      </c>
      <c r="O936" s="74">
        <v>250000</v>
      </c>
      <c r="P936" s="8" t="s">
        <v>88</v>
      </c>
    </row>
    <row r="937" spans="1:16" ht="19.5">
      <c r="A937" s="28" t="s">
        <v>15</v>
      </c>
      <c r="B937" s="94"/>
      <c r="C937" s="94"/>
      <c r="D937" s="3" t="s">
        <v>23</v>
      </c>
      <c r="E937" s="19"/>
      <c r="F937" s="19"/>
      <c r="G937" s="19">
        <v>0</v>
      </c>
      <c r="H937" s="19"/>
      <c r="I937" s="19"/>
      <c r="J937" s="19">
        <v>0</v>
      </c>
      <c r="K937" s="19">
        <v>0</v>
      </c>
      <c r="L937" s="19"/>
      <c r="M937" s="19"/>
      <c r="N937" s="19">
        <v>0</v>
      </c>
      <c r="O937" s="74"/>
      <c r="P937" s="8" t="s">
        <v>88</v>
      </c>
    </row>
    <row r="938" spans="1:16" ht="19.5">
      <c r="A938" s="28" t="s">
        <v>15</v>
      </c>
      <c r="B938" s="94"/>
      <c r="C938" s="94"/>
      <c r="D938" s="3" t="s">
        <v>24</v>
      </c>
      <c r="E938" s="19"/>
      <c r="F938" s="19"/>
      <c r="G938" s="19">
        <v>0</v>
      </c>
      <c r="H938" s="19"/>
      <c r="I938" s="19"/>
      <c r="J938" s="19">
        <v>0</v>
      </c>
      <c r="K938" s="19">
        <v>0</v>
      </c>
      <c r="L938" s="19"/>
      <c r="M938" s="19"/>
      <c r="N938" s="19">
        <v>0</v>
      </c>
      <c r="O938" s="74"/>
      <c r="P938" s="8" t="s">
        <v>88</v>
      </c>
    </row>
    <row r="939" spans="1:16" ht="19.5">
      <c r="A939" s="28" t="s">
        <v>15</v>
      </c>
      <c r="B939" s="94"/>
      <c r="C939" s="94"/>
      <c r="D939" s="3" t="s">
        <v>25</v>
      </c>
      <c r="E939" s="19"/>
      <c r="F939" s="19"/>
      <c r="G939" s="19">
        <v>0</v>
      </c>
      <c r="H939" s="19">
        <v>11.8</v>
      </c>
      <c r="I939" s="19"/>
      <c r="J939" s="19">
        <v>11.8</v>
      </c>
      <c r="K939" s="19">
        <v>11.8</v>
      </c>
      <c r="L939" s="19">
        <v>1400</v>
      </c>
      <c r="M939" s="19"/>
      <c r="N939" s="19">
        <v>1400</v>
      </c>
      <c r="O939" s="74">
        <v>118644.06779661016</v>
      </c>
      <c r="P939" s="8" t="s">
        <v>88</v>
      </c>
    </row>
    <row r="940" spans="1:16" ht="19.5">
      <c r="A940" s="28" t="s">
        <v>15</v>
      </c>
      <c r="B940" s="94"/>
      <c r="C940" s="95"/>
      <c r="D940" s="15" t="s">
        <v>72</v>
      </c>
      <c r="E940" s="19">
        <v>0</v>
      </c>
      <c r="F940" s="19">
        <v>0</v>
      </c>
      <c r="G940" s="19">
        <v>0</v>
      </c>
      <c r="H940" s="19">
        <v>23.1</v>
      </c>
      <c r="I940" s="19">
        <v>0</v>
      </c>
      <c r="J940" s="19">
        <v>23.1</v>
      </c>
      <c r="K940" s="19">
        <v>23.1</v>
      </c>
      <c r="L940" s="19">
        <v>3730</v>
      </c>
      <c r="M940" s="19">
        <v>0</v>
      </c>
      <c r="N940" s="19">
        <v>3730</v>
      </c>
      <c r="O940" s="74">
        <v>161471.86147186148</v>
      </c>
      <c r="P940" s="8" t="s">
        <v>88</v>
      </c>
    </row>
    <row r="941" spans="1:16" ht="19.5">
      <c r="A941" s="28" t="s">
        <v>15</v>
      </c>
      <c r="B941" s="94"/>
      <c r="C941" s="93" t="s">
        <v>73</v>
      </c>
      <c r="D941" s="3" t="s">
        <v>21</v>
      </c>
      <c r="E941" s="19"/>
      <c r="F941" s="19"/>
      <c r="G941" s="19">
        <v>0</v>
      </c>
      <c r="H941" s="19">
        <v>0.1</v>
      </c>
      <c r="I941" s="19"/>
      <c r="J941" s="19">
        <v>0.1</v>
      </c>
      <c r="K941" s="19">
        <v>0.1</v>
      </c>
      <c r="L941" s="19">
        <v>2</v>
      </c>
      <c r="M941" s="19"/>
      <c r="N941" s="19">
        <v>2</v>
      </c>
      <c r="O941" s="74">
        <v>20000</v>
      </c>
      <c r="P941" s="8" t="s">
        <v>88</v>
      </c>
    </row>
    <row r="942" spans="1:16" ht="19.5">
      <c r="A942" s="28" t="s">
        <v>15</v>
      </c>
      <c r="B942" s="94"/>
      <c r="C942" s="94"/>
      <c r="D942" s="3" t="s">
        <v>74</v>
      </c>
      <c r="E942" s="19"/>
      <c r="F942" s="19"/>
      <c r="G942" s="19">
        <v>0</v>
      </c>
      <c r="H942" s="19">
        <v>1</v>
      </c>
      <c r="I942" s="19"/>
      <c r="J942" s="19">
        <v>1</v>
      </c>
      <c r="K942" s="19">
        <v>1</v>
      </c>
      <c r="L942" s="19">
        <v>200</v>
      </c>
      <c r="M942" s="19"/>
      <c r="N942" s="19">
        <v>200</v>
      </c>
      <c r="O942" s="74">
        <v>200000</v>
      </c>
      <c r="P942" s="8" t="s">
        <v>88</v>
      </c>
    </row>
    <row r="943" spans="1:16" ht="19.5">
      <c r="A943" s="28" t="s">
        <v>15</v>
      </c>
      <c r="B943" s="94"/>
      <c r="C943" s="94"/>
      <c r="D943" s="3" t="s">
        <v>75</v>
      </c>
      <c r="E943" s="19"/>
      <c r="F943" s="19"/>
      <c r="G943" s="19">
        <v>0</v>
      </c>
      <c r="H943" s="19">
        <v>0.8</v>
      </c>
      <c r="I943" s="19"/>
      <c r="J943" s="19">
        <v>0.8</v>
      </c>
      <c r="K943" s="19">
        <v>0.8</v>
      </c>
      <c r="L943" s="19">
        <v>320</v>
      </c>
      <c r="M943" s="19"/>
      <c r="N943" s="19">
        <v>320</v>
      </c>
      <c r="O943" s="74">
        <v>400000</v>
      </c>
      <c r="P943" s="8" t="s">
        <v>88</v>
      </c>
    </row>
    <row r="944" spans="1:16" ht="19.5">
      <c r="A944" s="28" t="s">
        <v>15</v>
      </c>
      <c r="B944" s="94"/>
      <c r="C944" s="95"/>
      <c r="D944" s="15" t="s">
        <v>76</v>
      </c>
      <c r="E944" s="19">
        <v>0</v>
      </c>
      <c r="F944" s="19">
        <v>0</v>
      </c>
      <c r="G944" s="19">
        <v>0</v>
      </c>
      <c r="H944" s="19">
        <v>1.9000000000000001</v>
      </c>
      <c r="I944" s="19">
        <v>0</v>
      </c>
      <c r="J944" s="19">
        <v>1.9000000000000001</v>
      </c>
      <c r="K944" s="19">
        <v>1.9000000000000001</v>
      </c>
      <c r="L944" s="19">
        <v>522</v>
      </c>
      <c r="M944" s="19">
        <v>0</v>
      </c>
      <c r="N944" s="19">
        <v>522</v>
      </c>
      <c r="O944" s="74">
        <v>274736.84210526315</v>
      </c>
      <c r="P944" s="8" t="s">
        <v>88</v>
      </c>
    </row>
    <row r="945" spans="1:16" ht="19.5">
      <c r="A945" s="28" t="s">
        <v>15</v>
      </c>
      <c r="B945" s="95"/>
      <c r="C945" s="16" t="s">
        <v>77</v>
      </c>
      <c r="D945" s="16"/>
      <c r="E945" s="19">
        <v>0</v>
      </c>
      <c r="F945" s="19">
        <v>0</v>
      </c>
      <c r="G945" s="19">
        <v>0</v>
      </c>
      <c r="H945" s="19">
        <v>25</v>
      </c>
      <c r="I945" s="19">
        <v>0</v>
      </c>
      <c r="J945" s="19">
        <v>25</v>
      </c>
      <c r="K945" s="19">
        <v>25</v>
      </c>
      <c r="L945" s="19">
        <v>4252</v>
      </c>
      <c r="M945" s="19">
        <v>0</v>
      </c>
      <c r="N945" s="19">
        <v>4252</v>
      </c>
      <c r="O945" s="74">
        <v>170080</v>
      </c>
      <c r="P945" s="8" t="s">
        <v>88</v>
      </c>
    </row>
    <row r="946" spans="1:16" ht="19.5">
      <c r="A946" s="28" t="s">
        <v>15</v>
      </c>
      <c r="B946" s="84" t="s">
        <v>78</v>
      </c>
      <c r="C946" s="3" t="s">
        <v>79</v>
      </c>
      <c r="D946" s="3"/>
      <c r="E946" s="19">
        <v>13</v>
      </c>
      <c r="F946" s="19"/>
      <c r="G946" s="19">
        <v>13</v>
      </c>
      <c r="H946" s="19">
        <v>81</v>
      </c>
      <c r="I946" s="19"/>
      <c r="J946" s="19">
        <v>81</v>
      </c>
      <c r="K946" s="19">
        <v>94</v>
      </c>
      <c r="L946" s="19">
        <v>0.45</v>
      </c>
      <c r="M946" s="19"/>
      <c r="N946" s="19">
        <v>0.45</v>
      </c>
      <c r="O946" s="5">
        <v>5.5555555555555554</v>
      </c>
      <c r="P946" s="8" t="s">
        <v>88</v>
      </c>
    </row>
    <row r="947" spans="1:16" ht="19.5">
      <c r="A947" s="28" t="s">
        <v>15</v>
      </c>
      <c r="B947" s="85"/>
      <c r="C947" s="3" t="s">
        <v>80</v>
      </c>
      <c r="D947" s="3"/>
      <c r="E947" s="19">
        <v>325</v>
      </c>
      <c r="F947" s="19"/>
      <c r="G947" s="19">
        <v>325</v>
      </c>
      <c r="H947" s="19">
        <v>2205</v>
      </c>
      <c r="I947" s="19"/>
      <c r="J947" s="19">
        <v>2205</v>
      </c>
      <c r="K947" s="19">
        <v>2530</v>
      </c>
      <c r="L947" s="19">
        <v>8820</v>
      </c>
      <c r="M947" s="19"/>
      <c r="N947" s="19">
        <v>8820</v>
      </c>
      <c r="O947" s="74">
        <v>4000</v>
      </c>
      <c r="P947" s="8" t="s">
        <v>88</v>
      </c>
    </row>
    <row r="948" spans="1:16" ht="19.5">
      <c r="A948" s="28" t="s">
        <v>15</v>
      </c>
      <c r="B948" s="85"/>
      <c r="C948" s="3" t="s">
        <v>81</v>
      </c>
      <c r="D948" s="3"/>
      <c r="E948" s="19">
        <v>3</v>
      </c>
      <c r="F948" s="19"/>
      <c r="G948" s="19">
        <v>3</v>
      </c>
      <c r="H948" s="19">
        <v>86</v>
      </c>
      <c r="I948" s="19"/>
      <c r="J948" s="19">
        <v>86</v>
      </c>
      <c r="K948" s="19">
        <v>89</v>
      </c>
      <c r="L948" s="19">
        <v>399.5</v>
      </c>
      <c r="M948" s="19"/>
      <c r="N948" s="19">
        <v>399.5</v>
      </c>
      <c r="O948" s="74">
        <v>4645.3488372093025</v>
      </c>
      <c r="P948" s="8" t="s">
        <v>88</v>
      </c>
    </row>
    <row r="949" spans="1:16" ht="19.5">
      <c r="A949" s="28" t="s">
        <v>15</v>
      </c>
      <c r="B949" s="85"/>
      <c r="C949" s="3" t="s">
        <v>82</v>
      </c>
      <c r="D949" s="3"/>
      <c r="E949" s="19"/>
      <c r="F949" s="19"/>
      <c r="G949" s="19">
        <v>0</v>
      </c>
      <c r="H949" s="19">
        <v>619</v>
      </c>
      <c r="I949" s="19"/>
      <c r="J949" s="19">
        <v>619</v>
      </c>
      <c r="K949" s="19">
        <v>619</v>
      </c>
      <c r="L949" s="19">
        <v>18086</v>
      </c>
      <c r="M949" s="19"/>
      <c r="N949" s="19">
        <v>18086</v>
      </c>
      <c r="O949" s="74">
        <v>29218.093699515346</v>
      </c>
      <c r="P949" s="8" t="s">
        <v>88</v>
      </c>
    </row>
    <row r="950" spans="1:16" ht="19.5">
      <c r="A950" s="28" t="s">
        <v>15</v>
      </c>
      <c r="B950" s="85"/>
      <c r="C950" s="3" t="s">
        <v>83</v>
      </c>
      <c r="D950" s="3"/>
      <c r="E950" s="19"/>
      <c r="F950" s="19"/>
      <c r="G950" s="19">
        <v>0</v>
      </c>
      <c r="H950" s="19">
        <v>3.34</v>
      </c>
      <c r="I950" s="19"/>
      <c r="J950" s="19">
        <v>3.34</v>
      </c>
      <c r="K950" s="19">
        <v>3.34</v>
      </c>
      <c r="L950" s="19">
        <v>672</v>
      </c>
      <c r="M950" s="19"/>
      <c r="N950" s="19">
        <v>672</v>
      </c>
      <c r="O950" s="74">
        <v>201197.60479041917</v>
      </c>
      <c r="P950" s="8" t="s">
        <v>88</v>
      </c>
    </row>
    <row r="951" spans="1:16" ht="19.5">
      <c r="A951" s="28" t="s">
        <v>15</v>
      </c>
      <c r="B951" s="86"/>
      <c r="C951" s="69" t="s">
        <v>84</v>
      </c>
      <c r="D951" s="70"/>
      <c r="E951" s="19">
        <v>341</v>
      </c>
      <c r="F951" s="19">
        <v>0</v>
      </c>
      <c r="G951" s="19">
        <v>341</v>
      </c>
      <c r="H951" s="19">
        <v>2994.34</v>
      </c>
      <c r="I951" s="19">
        <v>0</v>
      </c>
      <c r="J951" s="19">
        <v>2994.34</v>
      </c>
      <c r="K951" s="19">
        <v>3335.34</v>
      </c>
      <c r="L951" s="19">
        <v>27977.95</v>
      </c>
      <c r="M951" s="19">
        <v>0</v>
      </c>
      <c r="N951" s="19">
        <v>27977.95</v>
      </c>
      <c r="O951" s="74">
        <v>9343.6116139115802</v>
      </c>
      <c r="P951" s="8" t="s">
        <v>88</v>
      </c>
    </row>
    <row r="952" spans="1:16" ht="19.5">
      <c r="A952" s="28" t="s">
        <v>15</v>
      </c>
      <c r="B952" s="87" t="s">
        <v>85</v>
      </c>
      <c r="C952" s="88"/>
      <c r="D952" s="89"/>
      <c r="E952" s="19">
        <v>594.4</v>
      </c>
      <c r="F952" s="19">
        <v>0</v>
      </c>
      <c r="G952" s="19">
        <v>594.4</v>
      </c>
      <c r="H952" s="19">
        <v>9442.4399999999987</v>
      </c>
      <c r="I952" s="19">
        <v>0</v>
      </c>
      <c r="J952" s="19">
        <v>9442.4399999999987</v>
      </c>
      <c r="K952" s="19">
        <v>10036.84</v>
      </c>
      <c r="L952" s="19">
        <v>71832.930000000008</v>
      </c>
      <c r="M952" s="19">
        <v>0</v>
      </c>
      <c r="N952" s="19">
        <v>71832.930000000008</v>
      </c>
      <c r="O952" s="74"/>
      <c r="P952" s="8" t="s">
        <v>88</v>
      </c>
    </row>
    <row r="953" spans="1:16" ht="19.5">
      <c r="A953" s="28" t="s">
        <v>16</v>
      </c>
      <c r="B953" s="98" t="s">
        <v>26</v>
      </c>
      <c r="C953" s="99"/>
      <c r="D953" s="100"/>
      <c r="E953" s="96" t="s">
        <v>27</v>
      </c>
      <c r="F953" s="96"/>
      <c r="G953" s="96"/>
      <c r="H953" s="96" t="s">
        <v>28</v>
      </c>
      <c r="I953" s="96"/>
      <c r="J953" s="96"/>
      <c r="K953" s="96" t="s">
        <v>29</v>
      </c>
      <c r="L953" s="96" t="s">
        <v>30</v>
      </c>
      <c r="M953" s="96"/>
      <c r="N953" s="96"/>
      <c r="O953" s="96" t="s">
        <v>31</v>
      </c>
      <c r="P953" s="96"/>
    </row>
    <row r="954" spans="1:16" ht="19.5">
      <c r="A954" s="28" t="s">
        <v>16</v>
      </c>
      <c r="B954" s="101"/>
      <c r="C954" s="102"/>
      <c r="D954" s="103"/>
      <c r="E954" s="74" t="s">
        <v>32</v>
      </c>
      <c r="F954" s="74" t="s">
        <v>33</v>
      </c>
      <c r="G954" s="74" t="s">
        <v>0</v>
      </c>
      <c r="H954" s="74" t="s">
        <v>32</v>
      </c>
      <c r="I954" s="74" t="s">
        <v>33</v>
      </c>
      <c r="J954" s="74" t="s">
        <v>0</v>
      </c>
      <c r="K954" s="96"/>
      <c r="L954" s="74" t="s">
        <v>32</v>
      </c>
      <c r="M954" s="74" t="s">
        <v>33</v>
      </c>
      <c r="N954" s="74" t="s">
        <v>0</v>
      </c>
      <c r="O954" s="74" t="s">
        <v>32</v>
      </c>
      <c r="P954" s="74" t="s">
        <v>33</v>
      </c>
    </row>
    <row r="955" spans="1:16" ht="19.5">
      <c r="A955" s="28" t="s">
        <v>16</v>
      </c>
      <c r="B955" s="97" t="s">
        <v>34</v>
      </c>
      <c r="C955" s="72" t="s">
        <v>35</v>
      </c>
      <c r="D955" s="73"/>
      <c r="E955" s="19">
        <v>5</v>
      </c>
      <c r="F955" s="19"/>
      <c r="G955" s="19">
        <v>5</v>
      </c>
      <c r="H955" s="19">
        <v>58</v>
      </c>
      <c r="I955" s="19"/>
      <c r="J955" s="19">
        <v>58</v>
      </c>
      <c r="K955" s="19">
        <v>63</v>
      </c>
      <c r="L955" s="19">
        <v>434</v>
      </c>
      <c r="M955" s="19"/>
      <c r="N955" s="19">
        <v>434</v>
      </c>
      <c r="O955" s="74">
        <v>7482.7586206896549</v>
      </c>
      <c r="P955" s="8" t="s">
        <v>88</v>
      </c>
    </row>
    <row r="956" spans="1:16" ht="19.5">
      <c r="A956" s="28" t="s">
        <v>16</v>
      </c>
      <c r="B956" s="97"/>
      <c r="C956" s="72" t="s">
        <v>36</v>
      </c>
      <c r="D956" s="73"/>
      <c r="E956" s="19">
        <v>0</v>
      </c>
      <c r="F956" s="19"/>
      <c r="G956" s="19">
        <v>0</v>
      </c>
      <c r="H956" s="19">
        <v>18</v>
      </c>
      <c r="I956" s="19"/>
      <c r="J956" s="19">
        <v>18</v>
      </c>
      <c r="K956" s="19">
        <v>18</v>
      </c>
      <c r="L956" s="19">
        <v>108</v>
      </c>
      <c r="M956" s="19"/>
      <c r="N956" s="19">
        <v>108</v>
      </c>
      <c r="O956" s="74">
        <v>6000</v>
      </c>
      <c r="P956" s="8" t="s">
        <v>88</v>
      </c>
    </row>
    <row r="957" spans="1:16" ht="19.5">
      <c r="A957" s="28" t="s">
        <v>16</v>
      </c>
      <c r="B957" s="97"/>
      <c r="C957" s="72" t="s">
        <v>37</v>
      </c>
      <c r="D957" s="73"/>
      <c r="E957" s="19">
        <v>5</v>
      </c>
      <c r="F957" s="19"/>
      <c r="G957" s="19">
        <v>5</v>
      </c>
      <c r="H957" s="19">
        <v>31</v>
      </c>
      <c r="I957" s="19"/>
      <c r="J957" s="19">
        <v>31</v>
      </c>
      <c r="K957" s="19">
        <v>36</v>
      </c>
      <c r="L957" s="19">
        <v>169</v>
      </c>
      <c r="M957" s="19"/>
      <c r="N957" s="19">
        <v>169</v>
      </c>
      <c r="O957" s="74">
        <v>5451.6129032258059</v>
      </c>
      <c r="P957" s="8" t="s">
        <v>88</v>
      </c>
    </row>
    <row r="958" spans="1:16" ht="19.5">
      <c r="A958" s="28" t="s">
        <v>16</v>
      </c>
      <c r="B958" s="97"/>
      <c r="C958" s="72" t="s">
        <v>38</v>
      </c>
      <c r="D958" s="73"/>
      <c r="E958" s="19">
        <v>10</v>
      </c>
      <c r="F958" s="19">
        <v>0</v>
      </c>
      <c r="G958" s="19">
        <v>10</v>
      </c>
      <c r="H958" s="19">
        <v>107</v>
      </c>
      <c r="I958" s="19">
        <v>0</v>
      </c>
      <c r="J958" s="19">
        <v>107</v>
      </c>
      <c r="K958" s="19">
        <v>117</v>
      </c>
      <c r="L958" s="19">
        <v>711</v>
      </c>
      <c r="M958" s="19">
        <v>0</v>
      </c>
      <c r="N958" s="19">
        <v>711</v>
      </c>
      <c r="O958" s="74">
        <v>6644.8598130841119</v>
      </c>
      <c r="P958" s="8" t="s">
        <v>88</v>
      </c>
    </row>
    <row r="959" spans="1:16" ht="19.5">
      <c r="A959" s="28" t="s">
        <v>16</v>
      </c>
      <c r="B959" s="84" t="s">
        <v>39</v>
      </c>
      <c r="C959" s="69" t="s">
        <v>40</v>
      </c>
      <c r="D959" s="70"/>
      <c r="E959" s="19">
        <v>3</v>
      </c>
      <c r="F959" s="19"/>
      <c r="G959" s="19">
        <v>3</v>
      </c>
      <c r="H959" s="19">
        <v>37</v>
      </c>
      <c r="I959" s="19"/>
      <c r="J959" s="19">
        <v>37</v>
      </c>
      <c r="K959" s="19">
        <v>40</v>
      </c>
      <c r="L959" s="19">
        <v>104</v>
      </c>
      <c r="M959" s="19"/>
      <c r="N959" s="19">
        <v>104</v>
      </c>
      <c r="O959" s="74">
        <v>2810.8108108108108</v>
      </c>
      <c r="P959" s="8" t="s">
        <v>88</v>
      </c>
    </row>
    <row r="960" spans="1:16" ht="19.5">
      <c r="A960" s="28" t="s">
        <v>16</v>
      </c>
      <c r="B960" s="85" t="s">
        <v>39</v>
      </c>
      <c r="C960" s="72" t="s">
        <v>41</v>
      </c>
      <c r="D960" s="73"/>
      <c r="E960" s="19">
        <v>3</v>
      </c>
      <c r="F960" s="19"/>
      <c r="G960" s="19">
        <v>3</v>
      </c>
      <c r="H960" s="19">
        <v>31</v>
      </c>
      <c r="I960" s="19"/>
      <c r="J960" s="19">
        <v>31</v>
      </c>
      <c r="K960" s="19">
        <v>34</v>
      </c>
      <c r="L960" s="19">
        <v>84</v>
      </c>
      <c r="M960" s="19"/>
      <c r="N960" s="19">
        <v>84</v>
      </c>
      <c r="O960" s="74">
        <v>2709.6774193548385</v>
      </c>
      <c r="P960" s="8" t="s">
        <v>88</v>
      </c>
    </row>
    <row r="961" spans="1:16" ht="19.5">
      <c r="A961" s="28" t="s">
        <v>16</v>
      </c>
      <c r="B961" s="85"/>
      <c r="C961" s="72" t="s">
        <v>42</v>
      </c>
      <c r="D961" s="73"/>
      <c r="E961" s="19"/>
      <c r="F961" s="19"/>
      <c r="G961" s="19">
        <v>0</v>
      </c>
      <c r="H961" s="19"/>
      <c r="I961" s="19"/>
      <c r="J961" s="19">
        <v>0</v>
      </c>
      <c r="K961" s="19">
        <v>0</v>
      </c>
      <c r="L961" s="19"/>
      <c r="M961" s="19"/>
      <c r="N961" s="19">
        <v>0</v>
      </c>
      <c r="O961" s="74"/>
      <c r="P961" s="8" t="s">
        <v>88</v>
      </c>
    </row>
    <row r="962" spans="1:16" ht="19.5">
      <c r="A962" s="28" t="s">
        <v>16</v>
      </c>
      <c r="B962" s="85"/>
      <c r="C962" s="72" t="s">
        <v>43</v>
      </c>
      <c r="D962" s="73"/>
      <c r="E962" s="19">
        <v>8</v>
      </c>
      <c r="F962" s="19"/>
      <c r="G962" s="19">
        <v>8</v>
      </c>
      <c r="H962" s="19">
        <v>42</v>
      </c>
      <c r="I962" s="19"/>
      <c r="J962" s="19">
        <v>42</v>
      </c>
      <c r="K962" s="19">
        <v>50</v>
      </c>
      <c r="L962" s="19">
        <v>312</v>
      </c>
      <c r="M962" s="19"/>
      <c r="N962" s="19">
        <v>312</v>
      </c>
      <c r="O962" s="74">
        <v>7428.5714285714284</v>
      </c>
      <c r="P962" s="8" t="s">
        <v>88</v>
      </c>
    </row>
    <row r="963" spans="1:16" ht="19.5">
      <c r="A963" s="28" t="s">
        <v>16</v>
      </c>
      <c r="B963" s="85"/>
      <c r="C963" s="72" t="s">
        <v>44</v>
      </c>
      <c r="D963" s="73"/>
      <c r="E963" s="19">
        <v>2</v>
      </c>
      <c r="F963" s="19"/>
      <c r="G963" s="19">
        <v>2</v>
      </c>
      <c r="H963" s="19">
        <v>47</v>
      </c>
      <c r="I963" s="19"/>
      <c r="J963" s="19">
        <v>47</v>
      </c>
      <c r="K963" s="19">
        <v>49</v>
      </c>
      <c r="L963" s="19">
        <v>294.5</v>
      </c>
      <c r="M963" s="19"/>
      <c r="N963" s="19">
        <v>294.5</v>
      </c>
      <c r="O963" s="74">
        <v>6265.9574468085102</v>
      </c>
      <c r="P963" s="8" t="s">
        <v>88</v>
      </c>
    </row>
    <row r="964" spans="1:16" ht="19.5">
      <c r="A964" s="28" t="s">
        <v>16</v>
      </c>
      <c r="B964" s="85"/>
      <c r="C964" s="72" t="s">
        <v>45</v>
      </c>
      <c r="D964" s="73"/>
      <c r="E964" s="19"/>
      <c r="F964" s="19"/>
      <c r="G964" s="19">
        <v>0</v>
      </c>
      <c r="H964" s="19"/>
      <c r="I964" s="19"/>
      <c r="J964" s="19">
        <v>0</v>
      </c>
      <c r="K964" s="19">
        <v>0</v>
      </c>
      <c r="L964" s="19"/>
      <c r="M964" s="19"/>
      <c r="N964" s="19">
        <v>0</v>
      </c>
      <c r="O964" s="74"/>
      <c r="P964" s="8" t="s">
        <v>88</v>
      </c>
    </row>
    <row r="965" spans="1:16" ht="19.5">
      <c r="A965" s="28" t="s">
        <v>16</v>
      </c>
      <c r="B965" s="85"/>
      <c r="C965" s="72" t="s">
        <v>46</v>
      </c>
      <c r="D965" s="73"/>
      <c r="E965" s="19">
        <v>4</v>
      </c>
      <c r="F965" s="19"/>
      <c r="G965" s="19">
        <v>4</v>
      </c>
      <c r="H965" s="19">
        <v>61</v>
      </c>
      <c r="I965" s="19"/>
      <c r="J965" s="19">
        <v>61</v>
      </c>
      <c r="K965" s="19">
        <v>65</v>
      </c>
      <c r="L965" s="19">
        <v>302.5</v>
      </c>
      <c r="M965" s="19"/>
      <c r="N965" s="19">
        <v>302.5</v>
      </c>
      <c r="O965" s="74">
        <v>4959.0163934426228</v>
      </c>
      <c r="P965" s="8" t="s">
        <v>88</v>
      </c>
    </row>
    <row r="966" spans="1:16" ht="19.5">
      <c r="A966" s="28" t="s">
        <v>16</v>
      </c>
      <c r="B966" s="85"/>
      <c r="C966" s="72" t="s">
        <v>47</v>
      </c>
      <c r="D966" s="73"/>
      <c r="E966" s="19"/>
      <c r="F966" s="19"/>
      <c r="G966" s="19">
        <v>0</v>
      </c>
      <c r="H966" s="19"/>
      <c r="I966" s="19"/>
      <c r="J966" s="19">
        <v>0</v>
      </c>
      <c r="K966" s="19">
        <v>0</v>
      </c>
      <c r="L966" s="19"/>
      <c r="M966" s="19"/>
      <c r="N966" s="19">
        <v>0</v>
      </c>
      <c r="O966" s="74"/>
      <c r="P966" s="8" t="s">
        <v>88</v>
      </c>
    </row>
    <row r="967" spans="1:16" ht="19.5">
      <c r="A967" s="28" t="s">
        <v>16</v>
      </c>
      <c r="B967" s="86"/>
      <c r="C967" s="69" t="s">
        <v>48</v>
      </c>
      <c r="D967" s="69"/>
      <c r="E967" s="19">
        <v>20</v>
      </c>
      <c r="F967" s="19">
        <v>0</v>
      </c>
      <c r="G967" s="19">
        <v>20</v>
      </c>
      <c r="H967" s="19">
        <v>218</v>
      </c>
      <c r="I967" s="19">
        <v>0</v>
      </c>
      <c r="J967" s="19">
        <v>218</v>
      </c>
      <c r="K967" s="19">
        <v>238</v>
      </c>
      <c r="L967" s="19">
        <v>1097</v>
      </c>
      <c r="M967" s="19">
        <v>0</v>
      </c>
      <c r="N967" s="19">
        <v>1097</v>
      </c>
      <c r="O967" s="74">
        <v>5032.1100917431195</v>
      </c>
      <c r="P967" s="8" t="s">
        <v>88</v>
      </c>
    </row>
    <row r="968" spans="1:16" ht="19.5">
      <c r="A968" s="28" t="s">
        <v>16</v>
      </c>
      <c r="B968" s="90" t="s">
        <v>49</v>
      </c>
      <c r="C968" s="69" t="s">
        <v>50</v>
      </c>
      <c r="D968" s="70"/>
      <c r="E968" s="19">
        <v>5</v>
      </c>
      <c r="F968" s="19"/>
      <c r="G968" s="19">
        <v>5</v>
      </c>
      <c r="H968" s="19">
        <v>257</v>
      </c>
      <c r="I968" s="19"/>
      <c r="J968" s="19">
        <v>257</v>
      </c>
      <c r="K968" s="19">
        <v>262</v>
      </c>
      <c r="L968" s="19">
        <v>1452</v>
      </c>
      <c r="M968" s="19"/>
      <c r="N968" s="19">
        <v>1452</v>
      </c>
      <c r="O968" s="74">
        <v>5649.8054474708179</v>
      </c>
      <c r="P968" s="8" t="s">
        <v>88</v>
      </c>
    </row>
    <row r="969" spans="1:16" ht="19.5">
      <c r="A969" s="28" t="s">
        <v>16</v>
      </c>
      <c r="B969" s="91" t="s">
        <v>49</v>
      </c>
      <c r="C969" s="69" t="s">
        <v>51</v>
      </c>
      <c r="D969" s="70"/>
      <c r="E969" s="19"/>
      <c r="F969" s="19"/>
      <c r="G969" s="19">
        <v>0</v>
      </c>
      <c r="H969" s="19"/>
      <c r="I969" s="19"/>
      <c r="J969" s="19">
        <v>0</v>
      </c>
      <c r="K969" s="19">
        <v>0</v>
      </c>
      <c r="L969" s="19"/>
      <c r="M969" s="19"/>
      <c r="N969" s="19">
        <v>0</v>
      </c>
      <c r="O969" s="74"/>
      <c r="P969" s="8" t="s">
        <v>88</v>
      </c>
    </row>
    <row r="970" spans="1:16" ht="19.5">
      <c r="A970" s="28" t="s">
        <v>16</v>
      </c>
      <c r="B970" s="92"/>
      <c r="C970" s="14" t="s">
        <v>52</v>
      </c>
      <c r="D970" s="70"/>
      <c r="E970" s="19">
        <v>5</v>
      </c>
      <c r="F970" s="19">
        <v>0</v>
      </c>
      <c r="G970" s="19">
        <v>5</v>
      </c>
      <c r="H970" s="19">
        <v>257</v>
      </c>
      <c r="I970" s="19">
        <v>0</v>
      </c>
      <c r="J970" s="19">
        <v>257</v>
      </c>
      <c r="K970" s="19">
        <v>262</v>
      </c>
      <c r="L970" s="19">
        <v>1452</v>
      </c>
      <c r="M970" s="19">
        <v>0</v>
      </c>
      <c r="N970" s="19">
        <v>1452</v>
      </c>
      <c r="O970" s="74">
        <v>5649.8054474708179</v>
      </c>
      <c r="P970" s="8" t="s">
        <v>88</v>
      </c>
    </row>
    <row r="971" spans="1:16" ht="19.5">
      <c r="A971" s="28" t="s">
        <v>16</v>
      </c>
      <c r="B971" s="84" t="s">
        <v>53</v>
      </c>
      <c r="C971" s="69" t="s">
        <v>54</v>
      </c>
      <c r="D971" s="70"/>
      <c r="E971" s="19">
        <v>65</v>
      </c>
      <c r="F971" s="19"/>
      <c r="G971" s="19">
        <v>65</v>
      </c>
      <c r="H971" s="19">
        <v>46</v>
      </c>
      <c r="I971" s="19"/>
      <c r="J971" s="19">
        <v>46</v>
      </c>
      <c r="K971" s="19">
        <v>111</v>
      </c>
      <c r="L971" s="19">
        <v>11</v>
      </c>
      <c r="M971" s="19"/>
      <c r="N971" s="19">
        <v>11</v>
      </c>
      <c r="O971" s="74">
        <v>239.13043478260872</v>
      </c>
      <c r="P971" s="8" t="s">
        <v>88</v>
      </c>
    </row>
    <row r="972" spans="1:16" ht="19.5">
      <c r="A972" s="28" t="s">
        <v>16</v>
      </c>
      <c r="B972" s="85"/>
      <c r="C972" s="69" t="s">
        <v>55</v>
      </c>
      <c r="D972" s="70"/>
      <c r="E972" s="19">
        <v>47</v>
      </c>
      <c r="F972" s="19"/>
      <c r="G972" s="19">
        <v>47</v>
      </c>
      <c r="H972" s="19">
        <v>229</v>
      </c>
      <c r="I972" s="19"/>
      <c r="J972" s="19">
        <v>229</v>
      </c>
      <c r="K972" s="19">
        <v>276</v>
      </c>
      <c r="L972" s="19">
        <v>313.5</v>
      </c>
      <c r="M972" s="19"/>
      <c r="N972" s="19">
        <v>313.5</v>
      </c>
      <c r="O972" s="74">
        <v>1368.9956331877729</v>
      </c>
      <c r="P972" s="8" t="s">
        <v>88</v>
      </c>
    </row>
    <row r="973" spans="1:16" ht="19.5">
      <c r="A973" s="28" t="s">
        <v>16</v>
      </c>
      <c r="B973" s="85"/>
      <c r="C973" s="69" t="s">
        <v>56</v>
      </c>
      <c r="D973" s="70"/>
      <c r="E973" s="19">
        <v>15</v>
      </c>
      <c r="F973" s="19"/>
      <c r="G973" s="19">
        <v>15</v>
      </c>
      <c r="H973" s="19">
        <v>71</v>
      </c>
      <c r="I973" s="19"/>
      <c r="J973" s="19">
        <v>71</v>
      </c>
      <c r="K973" s="19">
        <v>86</v>
      </c>
      <c r="L973" s="19">
        <v>146</v>
      </c>
      <c r="M973" s="19"/>
      <c r="N973" s="19">
        <v>146</v>
      </c>
      <c r="O973" s="74">
        <v>2056.3380281690138</v>
      </c>
      <c r="P973" s="8" t="s">
        <v>88</v>
      </c>
    </row>
    <row r="974" spans="1:16" ht="19.5">
      <c r="A974" s="28" t="s">
        <v>16</v>
      </c>
      <c r="B974" s="85"/>
      <c r="C974" s="69" t="s">
        <v>57</v>
      </c>
      <c r="D974" s="70"/>
      <c r="E974" s="19"/>
      <c r="F974" s="19"/>
      <c r="G974" s="19">
        <v>0</v>
      </c>
      <c r="H974" s="19"/>
      <c r="I974" s="19"/>
      <c r="J974" s="19">
        <v>0</v>
      </c>
      <c r="K974" s="19">
        <v>0</v>
      </c>
      <c r="L974" s="19"/>
      <c r="M974" s="19"/>
      <c r="N974" s="19">
        <v>0</v>
      </c>
      <c r="O974" s="74"/>
      <c r="P974" s="8" t="s">
        <v>88</v>
      </c>
    </row>
    <row r="975" spans="1:16" ht="19.5">
      <c r="A975" s="28" t="s">
        <v>16</v>
      </c>
      <c r="B975" s="86"/>
      <c r="C975" s="69" t="s">
        <v>58</v>
      </c>
      <c r="D975" s="70"/>
      <c r="E975" s="19">
        <v>127</v>
      </c>
      <c r="F975" s="19">
        <v>0</v>
      </c>
      <c r="G975" s="19">
        <v>127</v>
      </c>
      <c r="H975" s="19">
        <v>346</v>
      </c>
      <c r="I975" s="19">
        <v>0</v>
      </c>
      <c r="J975" s="19">
        <v>346</v>
      </c>
      <c r="K975" s="19">
        <v>473</v>
      </c>
      <c r="L975" s="19">
        <v>470.5</v>
      </c>
      <c r="M975" s="19">
        <v>0</v>
      </c>
      <c r="N975" s="19">
        <v>470.5</v>
      </c>
      <c r="O975" s="74">
        <v>1359.8265895953757</v>
      </c>
      <c r="P975" s="8" t="s">
        <v>88</v>
      </c>
    </row>
    <row r="976" spans="1:16" ht="19.5">
      <c r="A976" s="28" t="s">
        <v>16</v>
      </c>
      <c r="B976" s="90" t="s">
        <v>89</v>
      </c>
      <c r="C976" s="69" t="s">
        <v>59</v>
      </c>
      <c r="D976" s="70"/>
      <c r="E976" s="19"/>
      <c r="F976" s="19"/>
      <c r="G976" s="19">
        <v>0</v>
      </c>
      <c r="H976" s="19"/>
      <c r="I976" s="19"/>
      <c r="J976" s="19">
        <v>0</v>
      </c>
      <c r="K976" s="19">
        <v>0</v>
      </c>
      <c r="L976" s="19"/>
      <c r="M976" s="19"/>
      <c r="N976" s="19">
        <v>0</v>
      </c>
      <c r="O976" s="74"/>
      <c r="P976" s="8" t="s">
        <v>88</v>
      </c>
    </row>
    <row r="977" spans="1:16" ht="19.5">
      <c r="A977" s="28" t="s">
        <v>16</v>
      </c>
      <c r="B977" s="91"/>
      <c r="C977" s="69" t="s">
        <v>60</v>
      </c>
      <c r="D977" s="70"/>
      <c r="E977" s="19"/>
      <c r="F977" s="19"/>
      <c r="G977" s="19">
        <v>0</v>
      </c>
      <c r="H977" s="19"/>
      <c r="I977" s="19"/>
      <c r="J977" s="19">
        <v>0</v>
      </c>
      <c r="K977" s="19">
        <v>0</v>
      </c>
      <c r="L977" s="19"/>
      <c r="M977" s="19"/>
      <c r="N977" s="19">
        <v>0</v>
      </c>
      <c r="O977" s="74"/>
      <c r="P977" s="8" t="s">
        <v>88</v>
      </c>
    </row>
    <row r="978" spans="1:16" ht="19.5">
      <c r="A978" s="28" t="s">
        <v>16</v>
      </c>
      <c r="B978" s="92"/>
      <c r="C978" s="69" t="s">
        <v>61</v>
      </c>
      <c r="D978" s="70"/>
      <c r="E978" s="19">
        <v>0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74"/>
      <c r="P978" s="8" t="s">
        <v>88</v>
      </c>
    </row>
    <row r="979" spans="1:16" ht="19.5">
      <c r="A979" s="28" t="s">
        <v>16</v>
      </c>
      <c r="B979" s="93" t="s">
        <v>62</v>
      </c>
      <c r="C979" s="69" t="s">
        <v>63</v>
      </c>
      <c r="D979" s="70"/>
      <c r="E979" s="19"/>
      <c r="F979" s="19"/>
      <c r="G979" s="19">
        <v>0</v>
      </c>
      <c r="H979" s="19"/>
      <c r="I979" s="19"/>
      <c r="J979" s="19">
        <v>0</v>
      </c>
      <c r="K979" s="19">
        <v>0</v>
      </c>
      <c r="L979" s="19"/>
      <c r="M979" s="19"/>
      <c r="N979" s="19">
        <v>0</v>
      </c>
      <c r="O979" s="74"/>
      <c r="P979" s="8" t="s">
        <v>88</v>
      </c>
    </row>
    <row r="980" spans="1:16" ht="19.5">
      <c r="A980" s="28" t="s">
        <v>16</v>
      </c>
      <c r="B980" s="94"/>
      <c r="C980" s="69" t="s">
        <v>64</v>
      </c>
      <c r="D980" s="70"/>
      <c r="E980" s="19"/>
      <c r="F980" s="19"/>
      <c r="G980" s="19">
        <v>0</v>
      </c>
      <c r="H980" s="19"/>
      <c r="I980" s="19"/>
      <c r="J980" s="19">
        <v>0</v>
      </c>
      <c r="K980" s="19">
        <v>0</v>
      </c>
      <c r="L980" s="19"/>
      <c r="M980" s="19"/>
      <c r="N980" s="19">
        <v>0</v>
      </c>
      <c r="O980" s="74"/>
      <c r="P980" s="8" t="s">
        <v>88</v>
      </c>
    </row>
    <row r="981" spans="1:16" ht="19.5">
      <c r="A981" s="28" t="s">
        <v>16</v>
      </c>
      <c r="B981" s="94"/>
      <c r="C981" s="69" t="s">
        <v>65</v>
      </c>
      <c r="D981" s="70"/>
      <c r="E981" s="19"/>
      <c r="F981" s="19"/>
      <c r="G981" s="19">
        <v>0</v>
      </c>
      <c r="H981" s="19"/>
      <c r="I981" s="19"/>
      <c r="J981" s="19">
        <v>0</v>
      </c>
      <c r="K981" s="19">
        <v>0</v>
      </c>
      <c r="L981" s="19"/>
      <c r="M981" s="19"/>
      <c r="N981" s="19">
        <v>0</v>
      </c>
      <c r="O981" s="74"/>
      <c r="P981" s="8" t="s">
        <v>88</v>
      </c>
    </row>
    <row r="982" spans="1:16" ht="19.5">
      <c r="A982" s="28" t="s">
        <v>16</v>
      </c>
      <c r="B982" s="94"/>
      <c r="C982" s="69" t="s">
        <v>66</v>
      </c>
      <c r="D982" s="70"/>
      <c r="E982" s="19"/>
      <c r="F982" s="19"/>
      <c r="G982" s="19">
        <v>0</v>
      </c>
      <c r="H982" s="19"/>
      <c r="I982" s="19"/>
      <c r="J982" s="19">
        <v>0</v>
      </c>
      <c r="K982" s="19">
        <v>0</v>
      </c>
      <c r="L982" s="19"/>
      <c r="M982" s="19"/>
      <c r="N982" s="19">
        <v>0</v>
      </c>
      <c r="O982" s="74"/>
      <c r="P982" s="8" t="s">
        <v>88</v>
      </c>
    </row>
    <row r="983" spans="1:16" ht="19.5">
      <c r="A983" s="28" t="s">
        <v>16</v>
      </c>
      <c r="B983" s="94"/>
      <c r="C983" s="69" t="s">
        <v>67</v>
      </c>
      <c r="D983" s="70"/>
      <c r="E983" s="19"/>
      <c r="F983" s="19"/>
      <c r="G983" s="19">
        <v>0</v>
      </c>
      <c r="H983" s="19"/>
      <c r="I983" s="19"/>
      <c r="J983" s="19">
        <v>0</v>
      </c>
      <c r="K983" s="19">
        <v>0</v>
      </c>
      <c r="L983" s="19"/>
      <c r="M983" s="19"/>
      <c r="N983" s="19">
        <v>0</v>
      </c>
      <c r="O983" s="74"/>
      <c r="P983" s="8" t="s">
        <v>88</v>
      </c>
    </row>
    <row r="984" spans="1:16" ht="19.5">
      <c r="A984" s="28" t="s">
        <v>16</v>
      </c>
      <c r="B984" s="95"/>
      <c r="C984" s="69" t="s">
        <v>68</v>
      </c>
      <c r="D984" s="70"/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74"/>
      <c r="P984" s="8" t="s">
        <v>88</v>
      </c>
    </row>
    <row r="985" spans="1:16" ht="19.5">
      <c r="A985" s="28" t="s">
        <v>16</v>
      </c>
      <c r="B985" s="94" t="s">
        <v>69</v>
      </c>
      <c r="C985" s="93" t="s">
        <v>70</v>
      </c>
      <c r="D985" s="3" t="s">
        <v>71</v>
      </c>
      <c r="E985" s="19"/>
      <c r="F985" s="19"/>
      <c r="G985" s="19">
        <v>0</v>
      </c>
      <c r="H985" s="19">
        <v>0.7</v>
      </c>
      <c r="I985" s="19"/>
      <c r="J985" s="19">
        <v>0.7</v>
      </c>
      <c r="K985" s="19">
        <v>0.7</v>
      </c>
      <c r="L985" s="19">
        <v>105</v>
      </c>
      <c r="M985" s="19"/>
      <c r="N985" s="19">
        <v>105</v>
      </c>
      <c r="O985" s="74">
        <v>150000</v>
      </c>
      <c r="P985" s="8" t="s">
        <v>88</v>
      </c>
    </row>
    <row r="986" spans="1:16" ht="19.5">
      <c r="A986" s="28" t="s">
        <v>16</v>
      </c>
      <c r="B986" s="94"/>
      <c r="C986" s="94"/>
      <c r="D986" s="3" t="s">
        <v>22</v>
      </c>
      <c r="E986" s="19"/>
      <c r="F986" s="19"/>
      <c r="G986" s="19">
        <v>0</v>
      </c>
      <c r="H986" s="19">
        <v>0.3</v>
      </c>
      <c r="I986" s="19"/>
      <c r="J986" s="19">
        <v>0.3</v>
      </c>
      <c r="K986" s="19">
        <v>0.3</v>
      </c>
      <c r="L986" s="19">
        <v>35</v>
      </c>
      <c r="M986" s="19"/>
      <c r="N986" s="19">
        <v>35</v>
      </c>
      <c r="O986" s="74"/>
      <c r="P986" s="8" t="s">
        <v>88</v>
      </c>
    </row>
    <row r="987" spans="1:16" ht="19.5">
      <c r="A987" s="28" t="s">
        <v>16</v>
      </c>
      <c r="B987" s="94"/>
      <c r="C987" s="94"/>
      <c r="D987" s="3" t="s">
        <v>23</v>
      </c>
      <c r="E987" s="19"/>
      <c r="F987" s="19"/>
      <c r="G987" s="19">
        <v>0</v>
      </c>
      <c r="H987" s="19">
        <v>0.5</v>
      </c>
      <c r="I987" s="19"/>
      <c r="J987" s="19">
        <v>0.5</v>
      </c>
      <c r="K987" s="19">
        <v>0.5</v>
      </c>
      <c r="L987" s="19">
        <v>50</v>
      </c>
      <c r="M987" s="19"/>
      <c r="N987" s="19">
        <v>50</v>
      </c>
      <c r="O987" s="74"/>
      <c r="P987" s="8" t="s">
        <v>88</v>
      </c>
    </row>
    <row r="988" spans="1:16" ht="19.5">
      <c r="A988" s="28" t="s">
        <v>16</v>
      </c>
      <c r="B988" s="94"/>
      <c r="C988" s="94"/>
      <c r="D988" s="3" t="s">
        <v>24</v>
      </c>
      <c r="E988" s="19"/>
      <c r="F988" s="19"/>
      <c r="G988" s="19">
        <v>0</v>
      </c>
      <c r="H988" s="19"/>
      <c r="I988" s="19"/>
      <c r="J988" s="19">
        <v>0</v>
      </c>
      <c r="K988" s="19">
        <v>0</v>
      </c>
      <c r="L988" s="19"/>
      <c r="M988" s="19"/>
      <c r="N988" s="19">
        <v>0</v>
      </c>
      <c r="O988" s="74"/>
      <c r="P988" s="8" t="s">
        <v>88</v>
      </c>
    </row>
    <row r="989" spans="1:16" ht="19.5">
      <c r="A989" s="28" t="s">
        <v>16</v>
      </c>
      <c r="B989" s="94"/>
      <c r="C989" s="94"/>
      <c r="D989" s="3" t="s">
        <v>25</v>
      </c>
      <c r="E989" s="19"/>
      <c r="F989" s="19"/>
      <c r="G989" s="19">
        <v>0</v>
      </c>
      <c r="H989" s="19">
        <v>0</v>
      </c>
      <c r="I989" s="19"/>
      <c r="J989" s="19">
        <v>0</v>
      </c>
      <c r="K989" s="19">
        <v>0</v>
      </c>
      <c r="L989" s="19">
        <v>0</v>
      </c>
      <c r="M989" s="19"/>
      <c r="N989" s="19">
        <v>0</v>
      </c>
      <c r="O989" s="74"/>
      <c r="P989" s="8" t="s">
        <v>88</v>
      </c>
    </row>
    <row r="990" spans="1:16" ht="19.5">
      <c r="A990" s="28" t="s">
        <v>16</v>
      </c>
      <c r="B990" s="94"/>
      <c r="C990" s="95"/>
      <c r="D990" s="15" t="s">
        <v>72</v>
      </c>
      <c r="E990" s="19">
        <v>0</v>
      </c>
      <c r="F990" s="19">
        <v>0</v>
      </c>
      <c r="G990" s="19">
        <v>0</v>
      </c>
      <c r="H990" s="19">
        <v>1.5</v>
      </c>
      <c r="I990" s="19">
        <v>0</v>
      </c>
      <c r="J990" s="19">
        <v>1.5</v>
      </c>
      <c r="K990" s="19">
        <v>1.5</v>
      </c>
      <c r="L990" s="19">
        <v>190</v>
      </c>
      <c r="M990" s="19">
        <v>0</v>
      </c>
      <c r="N990" s="19">
        <v>190</v>
      </c>
      <c r="O990" s="74">
        <v>126666.66666666667</v>
      </c>
      <c r="P990" s="8" t="s">
        <v>88</v>
      </c>
    </row>
    <row r="991" spans="1:16" ht="19.5">
      <c r="A991" s="28" t="s">
        <v>16</v>
      </c>
      <c r="B991" s="94"/>
      <c r="C991" s="93" t="s">
        <v>73</v>
      </c>
      <c r="D991" s="3" t="s">
        <v>21</v>
      </c>
      <c r="E991" s="19"/>
      <c r="F991" s="19"/>
      <c r="G991" s="19">
        <v>0</v>
      </c>
      <c r="H991" s="19"/>
      <c r="I991" s="19"/>
      <c r="J991" s="19">
        <v>0</v>
      </c>
      <c r="K991" s="19">
        <v>0</v>
      </c>
      <c r="L991" s="19"/>
      <c r="M991" s="19"/>
      <c r="N991" s="19">
        <v>0</v>
      </c>
      <c r="O991" s="74"/>
      <c r="P991" s="8" t="s">
        <v>88</v>
      </c>
    </row>
    <row r="992" spans="1:16" ht="19.5">
      <c r="A992" s="28" t="s">
        <v>16</v>
      </c>
      <c r="B992" s="94"/>
      <c r="C992" s="94"/>
      <c r="D992" s="3" t="s">
        <v>74</v>
      </c>
      <c r="E992" s="19"/>
      <c r="F992" s="19"/>
      <c r="G992" s="19">
        <v>0</v>
      </c>
      <c r="H992" s="19">
        <v>1.2</v>
      </c>
      <c r="I992" s="19"/>
      <c r="J992" s="19">
        <v>1.2</v>
      </c>
      <c r="K992" s="19">
        <v>1.2</v>
      </c>
      <c r="L992" s="19">
        <v>200</v>
      </c>
      <c r="M992" s="19"/>
      <c r="N992" s="19">
        <v>200</v>
      </c>
      <c r="O992" s="74">
        <v>166666.66666666669</v>
      </c>
      <c r="P992" s="8" t="s">
        <v>88</v>
      </c>
    </row>
    <row r="993" spans="1:16" ht="19.5">
      <c r="A993" s="28" t="s">
        <v>16</v>
      </c>
      <c r="B993" s="94"/>
      <c r="C993" s="94"/>
      <c r="D993" s="3" t="s">
        <v>75</v>
      </c>
      <c r="E993" s="19"/>
      <c r="F993" s="19"/>
      <c r="G993" s="19">
        <v>0</v>
      </c>
      <c r="H993" s="19"/>
      <c r="I993" s="19"/>
      <c r="J993" s="19">
        <v>0</v>
      </c>
      <c r="K993" s="19">
        <v>0</v>
      </c>
      <c r="L993" s="19"/>
      <c r="M993" s="19"/>
      <c r="N993" s="19">
        <v>0</v>
      </c>
      <c r="O993" s="74"/>
      <c r="P993" s="8" t="s">
        <v>88</v>
      </c>
    </row>
    <row r="994" spans="1:16" ht="19.5">
      <c r="A994" s="28" t="s">
        <v>16</v>
      </c>
      <c r="B994" s="94"/>
      <c r="C994" s="95"/>
      <c r="D994" s="15" t="s">
        <v>76</v>
      </c>
      <c r="E994" s="19">
        <v>0</v>
      </c>
      <c r="F994" s="19">
        <v>0</v>
      </c>
      <c r="G994" s="19">
        <v>0</v>
      </c>
      <c r="H994" s="19">
        <v>1.2</v>
      </c>
      <c r="I994" s="19">
        <v>0</v>
      </c>
      <c r="J994" s="19">
        <v>1.2</v>
      </c>
      <c r="K994" s="19">
        <v>1.2</v>
      </c>
      <c r="L994" s="19">
        <v>200</v>
      </c>
      <c r="M994" s="19">
        <v>0</v>
      </c>
      <c r="N994" s="19">
        <v>200</v>
      </c>
      <c r="O994" s="74">
        <v>166666.66666666669</v>
      </c>
      <c r="P994" s="8" t="s">
        <v>88</v>
      </c>
    </row>
    <row r="995" spans="1:16" ht="19.5">
      <c r="A995" s="28" t="s">
        <v>16</v>
      </c>
      <c r="B995" s="95"/>
      <c r="C995" s="16" t="s">
        <v>77</v>
      </c>
      <c r="D995" s="16"/>
      <c r="E995" s="19">
        <v>0</v>
      </c>
      <c r="F995" s="19">
        <v>0</v>
      </c>
      <c r="G995" s="19">
        <v>0</v>
      </c>
      <c r="H995" s="19">
        <v>2.7</v>
      </c>
      <c r="I995" s="19">
        <v>0</v>
      </c>
      <c r="J995" s="19">
        <v>2.7</v>
      </c>
      <c r="K995" s="19">
        <v>2.7</v>
      </c>
      <c r="L995" s="19">
        <v>390</v>
      </c>
      <c r="M995" s="19">
        <v>0</v>
      </c>
      <c r="N995" s="19">
        <v>390</v>
      </c>
      <c r="O995" s="74">
        <v>144444.44444444444</v>
      </c>
      <c r="P995" s="8" t="s">
        <v>88</v>
      </c>
    </row>
    <row r="996" spans="1:16" ht="19.5">
      <c r="A996" s="28" t="s">
        <v>16</v>
      </c>
      <c r="B996" s="84" t="s">
        <v>78</v>
      </c>
      <c r="C996" s="3" t="s">
        <v>79</v>
      </c>
      <c r="D996" s="3"/>
      <c r="E996" s="19">
        <v>10</v>
      </c>
      <c r="F996" s="19"/>
      <c r="G996" s="19">
        <v>10</v>
      </c>
      <c r="H996" s="19">
        <v>45</v>
      </c>
      <c r="I996" s="19"/>
      <c r="J996" s="19">
        <v>45</v>
      </c>
      <c r="K996" s="19">
        <v>55</v>
      </c>
      <c r="L996" s="19">
        <v>0.3</v>
      </c>
      <c r="M996" s="19"/>
      <c r="N996" s="19">
        <v>0.3</v>
      </c>
      <c r="O996" s="5">
        <v>6.6666666666666661</v>
      </c>
      <c r="P996" s="8" t="s">
        <v>88</v>
      </c>
    </row>
    <row r="997" spans="1:16" ht="19.5">
      <c r="A997" s="28" t="s">
        <v>16</v>
      </c>
      <c r="B997" s="85"/>
      <c r="C997" s="3" t="s">
        <v>80</v>
      </c>
      <c r="D997" s="3"/>
      <c r="E997" s="19">
        <v>90</v>
      </c>
      <c r="F997" s="19"/>
      <c r="G997" s="19">
        <v>90</v>
      </c>
      <c r="H997" s="19">
        <v>60</v>
      </c>
      <c r="I997" s="19"/>
      <c r="J997" s="19">
        <v>60</v>
      </c>
      <c r="K997" s="19">
        <v>150</v>
      </c>
      <c r="L997" s="19">
        <v>240</v>
      </c>
      <c r="M997" s="19"/>
      <c r="N997" s="19">
        <v>240</v>
      </c>
      <c r="O997" s="74">
        <v>4000</v>
      </c>
      <c r="P997" s="8" t="s">
        <v>88</v>
      </c>
    </row>
    <row r="998" spans="1:16" ht="19.5">
      <c r="A998" s="28" t="s">
        <v>16</v>
      </c>
      <c r="B998" s="85"/>
      <c r="C998" s="3" t="s">
        <v>81</v>
      </c>
      <c r="D998" s="3"/>
      <c r="E998" s="19">
        <v>10</v>
      </c>
      <c r="F998" s="19"/>
      <c r="G998" s="19">
        <v>10</v>
      </c>
      <c r="H998" s="19">
        <v>32</v>
      </c>
      <c r="I998" s="19"/>
      <c r="J998" s="19">
        <v>32</v>
      </c>
      <c r="K998" s="19">
        <v>42</v>
      </c>
      <c r="L998" s="19">
        <v>80</v>
      </c>
      <c r="M998" s="19"/>
      <c r="N998" s="19">
        <v>80</v>
      </c>
      <c r="O998" s="74">
        <v>2500</v>
      </c>
      <c r="P998" s="8" t="s">
        <v>88</v>
      </c>
    </row>
    <row r="999" spans="1:16" ht="19.5">
      <c r="A999" s="28" t="s">
        <v>16</v>
      </c>
      <c r="B999" s="85"/>
      <c r="C999" s="3" t="s">
        <v>82</v>
      </c>
      <c r="D999" s="3"/>
      <c r="E999" s="19"/>
      <c r="F999" s="19"/>
      <c r="G999" s="19">
        <v>0</v>
      </c>
      <c r="H999" s="19">
        <v>25</v>
      </c>
      <c r="I999" s="19"/>
      <c r="J999" s="19">
        <v>25</v>
      </c>
      <c r="K999" s="19">
        <v>25</v>
      </c>
      <c r="L999" s="19">
        <v>736</v>
      </c>
      <c r="M999" s="19"/>
      <c r="N999" s="19">
        <v>736</v>
      </c>
      <c r="O999" s="74">
        <v>29440</v>
      </c>
      <c r="P999" s="8" t="s">
        <v>88</v>
      </c>
    </row>
    <row r="1000" spans="1:16" ht="19.5">
      <c r="A1000" s="28" t="s">
        <v>16</v>
      </c>
      <c r="B1000" s="85"/>
      <c r="C1000" s="3" t="s">
        <v>83</v>
      </c>
      <c r="D1000" s="3"/>
      <c r="E1000" s="19"/>
      <c r="F1000" s="19"/>
      <c r="G1000" s="19">
        <v>0</v>
      </c>
      <c r="H1000" s="19">
        <v>4</v>
      </c>
      <c r="I1000" s="19"/>
      <c r="J1000" s="19">
        <v>4</v>
      </c>
      <c r="K1000" s="19">
        <v>4</v>
      </c>
      <c r="L1000" s="19">
        <v>145</v>
      </c>
      <c r="M1000" s="19"/>
      <c r="N1000" s="19">
        <v>145</v>
      </c>
      <c r="O1000" s="74">
        <v>36250</v>
      </c>
      <c r="P1000" s="8" t="s">
        <v>88</v>
      </c>
    </row>
    <row r="1001" spans="1:16" ht="19.5">
      <c r="A1001" s="28" t="s">
        <v>16</v>
      </c>
      <c r="B1001" s="86"/>
      <c r="C1001" s="69" t="s">
        <v>84</v>
      </c>
      <c r="D1001" s="70"/>
      <c r="E1001" s="19">
        <v>110</v>
      </c>
      <c r="F1001" s="19">
        <v>0</v>
      </c>
      <c r="G1001" s="19">
        <v>110</v>
      </c>
      <c r="H1001" s="19">
        <v>166</v>
      </c>
      <c r="I1001" s="19">
        <v>0</v>
      </c>
      <c r="J1001" s="19">
        <v>166</v>
      </c>
      <c r="K1001" s="19">
        <v>276</v>
      </c>
      <c r="L1001" s="19">
        <v>1201.3</v>
      </c>
      <c r="M1001" s="19">
        <v>0</v>
      </c>
      <c r="N1001" s="19">
        <v>1201.3</v>
      </c>
      <c r="O1001" s="74">
        <v>7236.7469879518067</v>
      </c>
      <c r="P1001" s="8" t="s">
        <v>88</v>
      </c>
    </row>
    <row r="1002" spans="1:16" ht="19.5">
      <c r="A1002" s="28" t="s">
        <v>16</v>
      </c>
      <c r="B1002" s="87" t="s">
        <v>85</v>
      </c>
      <c r="C1002" s="88"/>
      <c r="D1002" s="89"/>
      <c r="E1002" s="19">
        <v>272</v>
      </c>
      <c r="F1002" s="19">
        <v>0</v>
      </c>
      <c r="G1002" s="19">
        <v>272</v>
      </c>
      <c r="H1002" s="19">
        <v>1096.7</v>
      </c>
      <c r="I1002" s="19">
        <v>0</v>
      </c>
      <c r="J1002" s="19">
        <v>1096.7</v>
      </c>
      <c r="K1002" s="19">
        <v>1368.7</v>
      </c>
      <c r="L1002" s="19">
        <v>5321.8</v>
      </c>
      <c r="M1002" s="19">
        <v>0</v>
      </c>
      <c r="N1002" s="19">
        <v>5321.8</v>
      </c>
      <c r="O1002" s="74"/>
      <c r="P1002" s="8" t="s">
        <v>88</v>
      </c>
    </row>
    <row r="1003" spans="1:16" ht="19.5">
      <c r="A1003" s="28" t="s">
        <v>17</v>
      </c>
      <c r="B1003" s="98" t="s">
        <v>26</v>
      </c>
      <c r="C1003" s="99"/>
      <c r="D1003" s="100"/>
      <c r="E1003" s="96" t="s">
        <v>27</v>
      </c>
      <c r="F1003" s="96"/>
      <c r="G1003" s="96"/>
      <c r="H1003" s="96" t="s">
        <v>28</v>
      </c>
      <c r="I1003" s="96"/>
      <c r="J1003" s="96"/>
      <c r="K1003" s="96" t="s">
        <v>29</v>
      </c>
      <c r="L1003" s="96" t="s">
        <v>30</v>
      </c>
      <c r="M1003" s="96"/>
      <c r="N1003" s="96"/>
      <c r="O1003" s="96" t="s">
        <v>31</v>
      </c>
      <c r="P1003" s="96"/>
    </row>
    <row r="1004" spans="1:16" ht="19.5">
      <c r="A1004" s="28" t="s">
        <v>17</v>
      </c>
      <c r="B1004" s="101"/>
      <c r="C1004" s="102"/>
      <c r="D1004" s="103"/>
      <c r="E1004" s="74" t="s">
        <v>32</v>
      </c>
      <c r="F1004" s="74" t="s">
        <v>33</v>
      </c>
      <c r="G1004" s="74" t="s">
        <v>0</v>
      </c>
      <c r="H1004" s="74" t="s">
        <v>32</v>
      </c>
      <c r="I1004" s="74" t="s">
        <v>33</v>
      </c>
      <c r="J1004" s="74" t="s">
        <v>0</v>
      </c>
      <c r="K1004" s="96"/>
      <c r="L1004" s="74" t="s">
        <v>32</v>
      </c>
      <c r="M1004" s="74" t="s">
        <v>33</v>
      </c>
      <c r="N1004" s="74" t="s">
        <v>0</v>
      </c>
      <c r="O1004" s="74" t="s">
        <v>32</v>
      </c>
      <c r="P1004" s="74" t="s">
        <v>33</v>
      </c>
    </row>
    <row r="1005" spans="1:16" ht="19.5">
      <c r="A1005" s="28" t="s">
        <v>17</v>
      </c>
      <c r="B1005" s="97" t="s">
        <v>34</v>
      </c>
      <c r="C1005" s="72" t="s">
        <v>35</v>
      </c>
      <c r="D1005" s="73"/>
      <c r="E1005" s="8">
        <v>2</v>
      </c>
      <c r="F1005" s="19"/>
      <c r="G1005" s="19">
        <v>2</v>
      </c>
      <c r="H1005" s="19">
        <v>69</v>
      </c>
      <c r="I1005" s="19"/>
      <c r="J1005" s="19">
        <v>69</v>
      </c>
      <c r="K1005" s="19">
        <v>71</v>
      </c>
      <c r="L1005" s="19">
        <v>660</v>
      </c>
      <c r="M1005" s="19"/>
      <c r="N1005" s="19">
        <v>660</v>
      </c>
      <c r="O1005" s="74">
        <v>9565.217391304348</v>
      </c>
      <c r="P1005" s="8" t="s">
        <v>88</v>
      </c>
    </row>
    <row r="1006" spans="1:16" ht="19.5">
      <c r="A1006" s="28" t="s">
        <v>17</v>
      </c>
      <c r="B1006" s="97"/>
      <c r="C1006" s="72" t="s">
        <v>36</v>
      </c>
      <c r="D1006" s="73"/>
      <c r="E1006" s="7">
        <v>2</v>
      </c>
      <c r="F1006" s="19"/>
      <c r="G1006" s="19">
        <v>2</v>
      </c>
      <c r="H1006" s="19">
        <v>9</v>
      </c>
      <c r="I1006" s="19"/>
      <c r="J1006" s="19">
        <v>9</v>
      </c>
      <c r="K1006" s="19">
        <v>11</v>
      </c>
      <c r="L1006" s="19">
        <v>65</v>
      </c>
      <c r="M1006" s="19"/>
      <c r="N1006" s="19">
        <v>65</v>
      </c>
      <c r="O1006" s="74">
        <v>7222.2222222222226</v>
      </c>
      <c r="P1006" s="8" t="s">
        <v>88</v>
      </c>
    </row>
    <row r="1007" spans="1:16" ht="19.5">
      <c r="A1007" s="28" t="s">
        <v>17</v>
      </c>
      <c r="B1007" s="97"/>
      <c r="C1007" s="72" t="s">
        <v>37</v>
      </c>
      <c r="D1007" s="73"/>
      <c r="E1007" s="7">
        <v>7</v>
      </c>
      <c r="F1007" s="19"/>
      <c r="G1007" s="19">
        <v>7</v>
      </c>
      <c r="H1007" s="19">
        <v>69</v>
      </c>
      <c r="I1007" s="19"/>
      <c r="J1007" s="19">
        <v>69</v>
      </c>
      <c r="K1007" s="19">
        <v>76</v>
      </c>
      <c r="L1007" s="19">
        <v>658</v>
      </c>
      <c r="M1007" s="19"/>
      <c r="N1007" s="19">
        <v>658</v>
      </c>
      <c r="O1007" s="74">
        <v>9536.2318840579701</v>
      </c>
      <c r="P1007" s="8" t="s">
        <v>88</v>
      </c>
    </row>
    <row r="1008" spans="1:16" ht="19.5">
      <c r="A1008" s="28" t="s">
        <v>17</v>
      </c>
      <c r="B1008" s="97"/>
      <c r="C1008" s="72" t="s">
        <v>38</v>
      </c>
      <c r="D1008" s="73"/>
      <c r="E1008" s="7">
        <v>11</v>
      </c>
      <c r="F1008" s="19">
        <v>0</v>
      </c>
      <c r="G1008" s="19">
        <v>11</v>
      </c>
      <c r="H1008" s="19">
        <v>147</v>
      </c>
      <c r="I1008" s="19">
        <v>0</v>
      </c>
      <c r="J1008" s="19">
        <v>147</v>
      </c>
      <c r="K1008" s="19">
        <v>158</v>
      </c>
      <c r="L1008" s="19">
        <v>1383</v>
      </c>
      <c r="M1008" s="19">
        <v>0</v>
      </c>
      <c r="N1008" s="19">
        <v>1383</v>
      </c>
      <c r="O1008" s="74">
        <v>9408.1632653061224</v>
      </c>
      <c r="P1008" s="8" t="s">
        <v>88</v>
      </c>
    </row>
    <row r="1009" spans="1:16" ht="19.5">
      <c r="A1009" s="28" t="s">
        <v>17</v>
      </c>
      <c r="B1009" s="84" t="s">
        <v>39</v>
      </c>
      <c r="C1009" s="69" t="s">
        <v>40</v>
      </c>
      <c r="D1009" s="70"/>
      <c r="E1009" s="7">
        <v>2</v>
      </c>
      <c r="F1009" s="19"/>
      <c r="G1009" s="19">
        <v>2</v>
      </c>
      <c r="H1009" s="19">
        <v>11</v>
      </c>
      <c r="I1009" s="19"/>
      <c r="J1009" s="19">
        <v>11</v>
      </c>
      <c r="K1009" s="19">
        <v>13</v>
      </c>
      <c r="L1009" s="19">
        <v>60</v>
      </c>
      <c r="M1009" s="19"/>
      <c r="N1009" s="19">
        <v>60</v>
      </c>
      <c r="O1009" s="74">
        <v>5454.545454545454</v>
      </c>
      <c r="P1009" s="8" t="s">
        <v>88</v>
      </c>
    </row>
    <row r="1010" spans="1:16" ht="19.5">
      <c r="A1010" s="28" t="s">
        <v>17</v>
      </c>
      <c r="B1010" s="85" t="s">
        <v>39</v>
      </c>
      <c r="C1010" s="72" t="s">
        <v>41</v>
      </c>
      <c r="D1010" s="73"/>
      <c r="E1010" s="7">
        <v>4</v>
      </c>
      <c r="F1010" s="19"/>
      <c r="G1010" s="19">
        <v>4</v>
      </c>
      <c r="H1010" s="19">
        <v>32</v>
      </c>
      <c r="I1010" s="19"/>
      <c r="J1010" s="19">
        <v>32</v>
      </c>
      <c r="K1010" s="19">
        <v>36</v>
      </c>
      <c r="L1010" s="19">
        <v>204</v>
      </c>
      <c r="M1010" s="19"/>
      <c r="N1010" s="19">
        <v>204</v>
      </c>
      <c r="O1010" s="74">
        <v>6375</v>
      </c>
      <c r="P1010" s="8" t="s">
        <v>88</v>
      </c>
    </row>
    <row r="1011" spans="1:16" ht="19.5">
      <c r="A1011" s="28" t="s">
        <v>17</v>
      </c>
      <c r="B1011" s="85"/>
      <c r="C1011" s="72" t="s">
        <v>42</v>
      </c>
      <c r="D1011" s="73"/>
      <c r="E1011" s="7">
        <v>2</v>
      </c>
      <c r="F1011" s="19"/>
      <c r="G1011" s="19">
        <v>2</v>
      </c>
      <c r="H1011" s="19">
        <v>13</v>
      </c>
      <c r="I1011" s="19"/>
      <c r="J1011" s="19">
        <v>13</v>
      </c>
      <c r="K1011" s="19">
        <v>15</v>
      </c>
      <c r="L1011" s="19">
        <v>126</v>
      </c>
      <c r="M1011" s="19"/>
      <c r="N1011" s="19">
        <v>126</v>
      </c>
      <c r="O1011" s="74">
        <v>9692.3076923076915</v>
      </c>
      <c r="P1011" s="8" t="s">
        <v>88</v>
      </c>
    </row>
    <row r="1012" spans="1:16" ht="19.5">
      <c r="A1012" s="28" t="s">
        <v>17</v>
      </c>
      <c r="B1012" s="85"/>
      <c r="C1012" s="72" t="s">
        <v>43</v>
      </c>
      <c r="D1012" s="73"/>
      <c r="E1012" s="7">
        <v>1</v>
      </c>
      <c r="F1012" s="19"/>
      <c r="G1012" s="19">
        <v>1</v>
      </c>
      <c r="H1012" s="19">
        <v>15</v>
      </c>
      <c r="I1012" s="19"/>
      <c r="J1012" s="19">
        <v>15</v>
      </c>
      <c r="K1012" s="19">
        <v>16</v>
      </c>
      <c r="L1012" s="19">
        <v>128</v>
      </c>
      <c r="M1012" s="19"/>
      <c r="N1012" s="19">
        <v>128</v>
      </c>
      <c r="O1012" s="74">
        <v>8533.3333333333339</v>
      </c>
      <c r="P1012" s="8" t="s">
        <v>88</v>
      </c>
    </row>
    <row r="1013" spans="1:16" ht="19.5">
      <c r="A1013" s="28" t="s">
        <v>17</v>
      </c>
      <c r="B1013" s="85"/>
      <c r="C1013" s="72" t="s">
        <v>44</v>
      </c>
      <c r="D1013" s="73"/>
      <c r="E1013" s="7">
        <v>1</v>
      </c>
      <c r="F1013" s="19"/>
      <c r="G1013" s="19">
        <v>1</v>
      </c>
      <c r="H1013" s="19">
        <v>55</v>
      </c>
      <c r="I1013" s="19"/>
      <c r="J1013" s="19">
        <v>55</v>
      </c>
      <c r="K1013" s="19">
        <v>56</v>
      </c>
      <c r="L1013" s="19">
        <v>1700</v>
      </c>
      <c r="M1013" s="19"/>
      <c r="N1013" s="19">
        <v>1700</v>
      </c>
      <c r="O1013" s="74">
        <v>30909.090909090912</v>
      </c>
      <c r="P1013" s="8" t="s">
        <v>88</v>
      </c>
    </row>
    <row r="1014" spans="1:16" ht="19.5">
      <c r="A1014" s="28" t="s">
        <v>17</v>
      </c>
      <c r="B1014" s="85"/>
      <c r="C1014" s="72" t="s">
        <v>45</v>
      </c>
      <c r="D1014" s="73"/>
      <c r="E1014" s="7"/>
      <c r="F1014" s="19"/>
      <c r="G1014" s="19">
        <v>0</v>
      </c>
      <c r="H1014" s="19"/>
      <c r="I1014" s="19"/>
      <c r="J1014" s="19">
        <v>0</v>
      </c>
      <c r="K1014" s="19">
        <v>0</v>
      </c>
      <c r="L1014" s="19"/>
      <c r="M1014" s="19"/>
      <c r="N1014" s="19">
        <v>0</v>
      </c>
      <c r="O1014" s="74"/>
      <c r="P1014" s="8" t="s">
        <v>88</v>
      </c>
    </row>
    <row r="1015" spans="1:16" ht="19.5">
      <c r="A1015" s="28" t="s">
        <v>17</v>
      </c>
      <c r="B1015" s="85"/>
      <c r="C1015" s="72" t="s">
        <v>46</v>
      </c>
      <c r="D1015" s="73"/>
      <c r="E1015" s="7">
        <v>5</v>
      </c>
      <c r="F1015" s="19"/>
      <c r="G1015" s="19">
        <v>5</v>
      </c>
      <c r="H1015" s="19">
        <v>151</v>
      </c>
      <c r="I1015" s="19"/>
      <c r="J1015" s="19">
        <v>151</v>
      </c>
      <c r="K1015" s="19">
        <v>156</v>
      </c>
      <c r="L1015" s="19">
        <v>1092</v>
      </c>
      <c r="M1015" s="19"/>
      <c r="N1015" s="19">
        <v>1092</v>
      </c>
      <c r="O1015" s="74">
        <v>7231.7880794701987</v>
      </c>
      <c r="P1015" s="8" t="s">
        <v>88</v>
      </c>
    </row>
    <row r="1016" spans="1:16" ht="19.5">
      <c r="A1016" s="28" t="s">
        <v>17</v>
      </c>
      <c r="B1016" s="85"/>
      <c r="C1016" s="72" t="s">
        <v>47</v>
      </c>
      <c r="D1016" s="73"/>
      <c r="E1016" s="7">
        <v>0</v>
      </c>
      <c r="F1016" s="19"/>
      <c r="G1016" s="19">
        <v>0</v>
      </c>
      <c r="H1016" s="19">
        <v>14</v>
      </c>
      <c r="I1016" s="19"/>
      <c r="J1016" s="19">
        <v>14</v>
      </c>
      <c r="K1016" s="19">
        <v>14</v>
      </c>
      <c r="L1016" s="19">
        <v>140</v>
      </c>
      <c r="M1016" s="19"/>
      <c r="N1016" s="19">
        <v>140</v>
      </c>
      <c r="O1016" s="74">
        <v>10000</v>
      </c>
      <c r="P1016" s="8" t="s">
        <v>88</v>
      </c>
    </row>
    <row r="1017" spans="1:16" ht="19.5">
      <c r="A1017" s="28" t="s">
        <v>17</v>
      </c>
      <c r="B1017" s="86"/>
      <c r="C1017" s="69" t="s">
        <v>48</v>
      </c>
      <c r="D1017" s="69"/>
      <c r="E1017" s="7">
        <v>15</v>
      </c>
      <c r="F1017" s="19">
        <v>0</v>
      </c>
      <c r="G1017" s="19">
        <v>15</v>
      </c>
      <c r="H1017" s="19">
        <v>291</v>
      </c>
      <c r="I1017" s="19">
        <v>0</v>
      </c>
      <c r="J1017" s="19">
        <v>291</v>
      </c>
      <c r="K1017" s="19">
        <v>306</v>
      </c>
      <c r="L1017" s="19">
        <v>3450</v>
      </c>
      <c r="M1017" s="19">
        <v>0</v>
      </c>
      <c r="N1017" s="19">
        <v>3450</v>
      </c>
      <c r="O1017" s="74">
        <v>11855.670103092783</v>
      </c>
      <c r="P1017" s="8" t="s">
        <v>88</v>
      </c>
    </row>
    <row r="1018" spans="1:16" ht="19.5">
      <c r="A1018" s="28" t="s">
        <v>17</v>
      </c>
      <c r="B1018" s="90" t="s">
        <v>49</v>
      </c>
      <c r="C1018" s="69" t="s">
        <v>50</v>
      </c>
      <c r="D1018" s="70"/>
      <c r="E1018" s="7">
        <v>10</v>
      </c>
      <c r="F1018" s="19"/>
      <c r="G1018" s="19">
        <v>10</v>
      </c>
      <c r="H1018" s="19">
        <v>312</v>
      </c>
      <c r="I1018" s="19"/>
      <c r="J1018" s="19">
        <v>312</v>
      </c>
      <c r="K1018" s="19">
        <v>322</v>
      </c>
      <c r="L1018" s="19">
        <v>2800</v>
      </c>
      <c r="M1018" s="19"/>
      <c r="N1018" s="19">
        <v>2800</v>
      </c>
      <c r="O1018" s="74">
        <v>8974.3589743589746</v>
      </c>
      <c r="P1018" s="8" t="s">
        <v>88</v>
      </c>
    </row>
    <row r="1019" spans="1:16" ht="19.5">
      <c r="A1019" s="28" t="s">
        <v>17</v>
      </c>
      <c r="B1019" s="91" t="s">
        <v>49</v>
      </c>
      <c r="C1019" s="69" t="s">
        <v>51</v>
      </c>
      <c r="D1019" s="70"/>
      <c r="E1019" s="7"/>
      <c r="F1019" s="19"/>
      <c r="G1019" s="19">
        <v>0</v>
      </c>
      <c r="H1019" s="19"/>
      <c r="I1019" s="19"/>
      <c r="J1019" s="19">
        <v>0</v>
      </c>
      <c r="K1019" s="19">
        <v>0</v>
      </c>
      <c r="L1019" s="19"/>
      <c r="M1019" s="19"/>
      <c r="N1019" s="19">
        <v>0</v>
      </c>
      <c r="O1019" s="74"/>
      <c r="P1019" s="8" t="s">
        <v>88</v>
      </c>
    </row>
    <row r="1020" spans="1:16" ht="19.5">
      <c r="A1020" s="28" t="s">
        <v>17</v>
      </c>
      <c r="B1020" s="92"/>
      <c r="C1020" s="14" t="s">
        <v>52</v>
      </c>
      <c r="D1020" s="70"/>
      <c r="E1020" s="7">
        <v>10</v>
      </c>
      <c r="F1020" s="19">
        <v>0</v>
      </c>
      <c r="G1020" s="19">
        <v>10</v>
      </c>
      <c r="H1020" s="19">
        <v>312</v>
      </c>
      <c r="I1020" s="19">
        <v>0</v>
      </c>
      <c r="J1020" s="19">
        <v>312</v>
      </c>
      <c r="K1020" s="19">
        <v>322</v>
      </c>
      <c r="L1020" s="19">
        <v>2800</v>
      </c>
      <c r="M1020" s="19">
        <v>0</v>
      </c>
      <c r="N1020" s="19">
        <v>2800</v>
      </c>
      <c r="O1020" s="74">
        <v>8974.3589743589746</v>
      </c>
      <c r="P1020" s="8" t="s">
        <v>88</v>
      </c>
    </row>
    <row r="1021" spans="1:16" ht="19.5">
      <c r="A1021" s="28" t="s">
        <v>17</v>
      </c>
      <c r="B1021" s="84" t="s">
        <v>53</v>
      </c>
      <c r="C1021" s="69" t="s">
        <v>54</v>
      </c>
      <c r="D1021" s="70"/>
      <c r="E1021" s="7">
        <v>2</v>
      </c>
      <c r="F1021" s="19"/>
      <c r="G1021" s="19">
        <v>2</v>
      </c>
      <c r="H1021" s="19">
        <v>2.5</v>
      </c>
      <c r="I1021" s="19"/>
      <c r="J1021" s="19">
        <v>2.5</v>
      </c>
      <c r="K1021" s="19">
        <v>4.5</v>
      </c>
      <c r="L1021" s="19">
        <v>2</v>
      </c>
      <c r="M1021" s="19"/>
      <c r="N1021" s="19">
        <v>2</v>
      </c>
      <c r="O1021" s="74">
        <v>800</v>
      </c>
      <c r="P1021" s="8" t="s">
        <v>88</v>
      </c>
    </row>
    <row r="1022" spans="1:16" ht="19.5">
      <c r="A1022" s="28" t="s">
        <v>17</v>
      </c>
      <c r="B1022" s="85"/>
      <c r="C1022" s="69" t="s">
        <v>55</v>
      </c>
      <c r="D1022" s="70"/>
      <c r="E1022" s="7">
        <v>90</v>
      </c>
      <c r="F1022" s="19"/>
      <c r="G1022" s="19">
        <v>90</v>
      </c>
      <c r="H1022" s="19">
        <v>782</v>
      </c>
      <c r="I1022" s="19"/>
      <c r="J1022" s="19">
        <v>782</v>
      </c>
      <c r="K1022" s="19">
        <v>872</v>
      </c>
      <c r="L1022" s="19">
        <v>1300</v>
      </c>
      <c r="M1022" s="19"/>
      <c r="N1022" s="19">
        <v>1300</v>
      </c>
      <c r="O1022" s="74">
        <v>1662.4040920716111</v>
      </c>
      <c r="P1022" s="8" t="s">
        <v>88</v>
      </c>
    </row>
    <row r="1023" spans="1:16" ht="19.5">
      <c r="A1023" s="28" t="s">
        <v>17</v>
      </c>
      <c r="B1023" s="85"/>
      <c r="C1023" s="69" t="s">
        <v>56</v>
      </c>
      <c r="D1023" s="70"/>
      <c r="E1023" s="7">
        <v>20.5</v>
      </c>
      <c r="F1023" s="19"/>
      <c r="G1023" s="19">
        <v>20.5</v>
      </c>
      <c r="H1023" s="19">
        <v>417</v>
      </c>
      <c r="I1023" s="19"/>
      <c r="J1023" s="19">
        <v>417</v>
      </c>
      <c r="K1023" s="19">
        <v>437.5</v>
      </c>
      <c r="L1023" s="19">
        <v>864</v>
      </c>
      <c r="M1023" s="19"/>
      <c r="N1023" s="19">
        <v>864</v>
      </c>
      <c r="O1023" s="74">
        <v>2071.9424460431655</v>
      </c>
      <c r="P1023" s="8" t="s">
        <v>88</v>
      </c>
    </row>
    <row r="1024" spans="1:16" ht="19.5">
      <c r="A1024" s="28" t="s">
        <v>17</v>
      </c>
      <c r="B1024" s="85"/>
      <c r="C1024" s="69" t="s">
        <v>57</v>
      </c>
      <c r="D1024" s="70"/>
      <c r="E1024" s="7"/>
      <c r="F1024" s="19"/>
      <c r="G1024" s="19">
        <v>0</v>
      </c>
      <c r="H1024" s="19"/>
      <c r="I1024" s="19"/>
      <c r="J1024" s="19">
        <v>0</v>
      </c>
      <c r="K1024" s="19">
        <v>0</v>
      </c>
      <c r="L1024" s="19"/>
      <c r="M1024" s="19"/>
      <c r="N1024" s="19">
        <v>0</v>
      </c>
      <c r="O1024" s="74"/>
      <c r="P1024" s="8" t="s">
        <v>88</v>
      </c>
    </row>
    <row r="1025" spans="1:16" ht="19.5">
      <c r="A1025" s="28" t="s">
        <v>17</v>
      </c>
      <c r="B1025" s="86"/>
      <c r="C1025" s="69" t="s">
        <v>58</v>
      </c>
      <c r="D1025" s="70"/>
      <c r="E1025" s="7">
        <v>112.5</v>
      </c>
      <c r="F1025" s="19">
        <v>0</v>
      </c>
      <c r="G1025" s="19">
        <v>112.5</v>
      </c>
      <c r="H1025" s="19">
        <v>1201.5</v>
      </c>
      <c r="I1025" s="19">
        <v>0</v>
      </c>
      <c r="J1025" s="19">
        <v>1201.5</v>
      </c>
      <c r="K1025" s="19">
        <v>1314</v>
      </c>
      <c r="L1025" s="19">
        <v>2166</v>
      </c>
      <c r="M1025" s="19">
        <v>0</v>
      </c>
      <c r="N1025" s="19">
        <v>2166</v>
      </c>
      <c r="O1025" s="74">
        <v>1802.7465667915105</v>
      </c>
      <c r="P1025" s="8" t="s">
        <v>88</v>
      </c>
    </row>
    <row r="1026" spans="1:16" ht="19.5">
      <c r="A1026" s="28" t="s">
        <v>17</v>
      </c>
      <c r="B1026" s="90" t="s">
        <v>89</v>
      </c>
      <c r="C1026" s="69" t="s">
        <v>59</v>
      </c>
      <c r="D1026" s="70"/>
      <c r="E1026" s="7">
        <v>1</v>
      </c>
      <c r="F1026" s="19"/>
      <c r="G1026" s="19">
        <v>1</v>
      </c>
      <c r="H1026" s="19"/>
      <c r="I1026" s="19"/>
      <c r="J1026" s="19">
        <v>0</v>
      </c>
      <c r="K1026" s="19">
        <v>1</v>
      </c>
      <c r="L1026" s="19"/>
      <c r="M1026" s="19"/>
      <c r="N1026" s="19">
        <v>0</v>
      </c>
      <c r="O1026" s="74"/>
      <c r="P1026" s="8" t="s">
        <v>88</v>
      </c>
    </row>
    <row r="1027" spans="1:16" ht="19.5">
      <c r="A1027" s="28" t="s">
        <v>17</v>
      </c>
      <c r="B1027" s="91"/>
      <c r="C1027" s="69" t="s">
        <v>60</v>
      </c>
      <c r="D1027" s="70"/>
      <c r="E1027" s="7"/>
      <c r="F1027" s="19"/>
      <c r="G1027" s="19">
        <v>0</v>
      </c>
      <c r="H1027" s="19">
        <v>0.1</v>
      </c>
      <c r="I1027" s="19"/>
      <c r="J1027" s="19">
        <v>0.1</v>
      </c>
      <c r="K1027" s="19">
        <v>0.1</v>
      </c>
      <c r="L1027" s="19"/>
      <c r="M1027" s="19"/>
      <c r="N1027" s="19">
        <v>0</v>
      </c>
      <c r="O1027" s="74">
        <v>0</v>
      </c>
      <c r="P1027" s="8" t="s">
        <v>88</v>
      </c>
    </row>
    <row r="1028" spans="1:16" ht="19.5">
      <c r="A1028" s="28" t="s">
        <v>17</v>
      </c>
      <c r="B1028" s="92"/>
      <c r="C1028" s="69" t="s">
        <v>61</v>
      </c>
      <c r="D1028" s="70"/>
      <c r="E1028" s="7">
        <v>1</v>
      </c>
      <c r="F1028" s="19">
        <v>0</v>
      </c>
      <c r="G1028" s="19">
        <v>1</v>
      </c>
      <c r="H1028" s="19">
        <v>0.1</v>
      </c>
      <c r="I1028" s="19">
        <v>0</v>
      </c>
      <c r="J1028" s="19">
        <v>0.1</v>
      </c>
      <c r="K1028" s="19">
        <v>1.1000000000000001</v>
      </c>
      <c r="L1028" s="19">
        <v>0</v>
      </c>
      <c r="M1028" s="19">
        <v>0</v>
      </c>
      <c r="N1028" s="19">
        <v>0</v>
      </c>
      <c r="O1028" s="74">
        <v>0</v>
      </c>
      <c r="P1028" s="8" t="s">
        <v>88</v>
      </c>
    </row>
    <row r="1029" spans="1:16" ht="19.5">
      <c r="A1029" s="28" t="s">
        <v>17</v>
      </c>
      <c r="B1029" s="93" t="s">
        <v>62</v>
      </c>
      <c r="C1029" s="69" t="s">
        <v>63</v>
      </c>
      <c r="D1029" s="70"/>
      <c r="E1029" s="7"/>
      <c r="F1029" s="19"/>
      <c r="G1029" s="19">
        <v>0</v>
      </c>
      <c r="H1029" s="19"/>
      <c r="I1029" s="19"/>
      <c r="J1029" s="19">
        <v>0</v>
      </c>
      <c r="K1029" s="19">
        <v>0</v>
      </c>
      <c r="L1029" s="19"/>
      <c r="M1029" s="19"/>
      <c r="N1029" s="19">
        <v>0</v>
      </c>
      <c r="O1029" s="74"/>
      <c r="P1029" s="8" t="s">
        <v>88</v>
      </c>
    </row>
    <row r="1030" spans="1:16" ht="19.5">
      <c r="A1030" s="28" t="s">
        <v>17</v>
      </c>
      <c r="B1030" s="94"/>
      <c r="C1030" s="69" t="s">
        <v>64</v>
      </c>
      <c r="D1030" s="70"/>
      <c r="E1030" s="7">
        <v>1</v>
      </c>
      <c r="F1030" s="19"/>
      <c r="G1030" s="19">
        <v>1</v>
      </c>
      <c r="H1030" s="19">
        <v>36</v>
      </c>
      <c r="I1030" s="19"/>
      <c r="J1030" s="19">
        <v>36</v>
      </c>
      <c r="K1030" s="19">
        <v>37</v>
      </c>
      <c r="L1030" s="19">
        <v>370</v>
      </c>
      <c r="M1030" s="19"/>
      <c r="N1030" s="19">
        <v>370</v>
      </c>
      <c r="O1030" s="74">
        <v>10277.777777777779</v>
      </c>
      <c r="P1030" s="8" t="s">
        <v>88</v>
      </c>
    </row>
    <row r="1031" spans="1:16" ht="19.5">
      <c r="A1031" s="28" t="s">
        <v>17</v>
      </c>
      <c r="B1031" s="94"/>
      <c r="C1031" s="69" t="s">
        <v>65</v>
      </c>
      <c r="D1031" s="70"/>
      <c r="E1031" s="7"/>
      <c r="F1031" s="19"/>
      <c r="G1031" s="19">
        <v>0</v>
      </c>
      <c r="H1031" s="19">
        <v>2.7</v>
      </c>
      <c r="I1031" s="19"/>
      <c r="J1031" s="19">
        <v>2.7</v>
      </c>
      <c r="K1031" s="19">
        <v>2.7</v>
      </c>
      <c r="L1031" s="19">
        <v>1</v>
      </c>
      <c r="M1031" s="19"/>
      <c r="N1031" s="19">
        <v>1</v>
      </c>
      <c r="O1031" s="74">
        <v>370.37037037037032</v>
      </c>
      <c r="P1031" s="8" t="s">
        <v>88</v>
      </c>
    </row>
    <row r="1032" spans="1:16" ht="19.5">
      <c r="A1032" s="28" t="s">
        <v>17</v>
      </c>
      <c r="B1032" s="94"/>
      <c r="C1032" s="69" t="s">
        <v>66</v>
      </c>
      <c r="D1032" s="70"/>
      <c r="E1032" s="7"/>
      <c r="F1032" s="19"/>
      <c r="G1032" s="19">
        <v>0</v>
      </c>
      <c r="H1032" s="19">
        <v>0.4</v>
      </c>
      <c r="I1032" s="19"/>
      <c r="J1032" s="19">
        <v>0.4</v>
      </c>
      <c r="K1032" s="19">
        <v>0.4</v>
      </c>
      <c r="L1032" s="19">
        <v>1</v>
      </c>
      <c r="M1032" s="19"/>
      <c r="N1032" s="19">
        <v>1</v>
      </c>
      <c r="O1032" s="74">
        <v>2500</v>
      </c>
      <c r="P1032" s="8" t="s">
        <v>88</v>
      </c>
    </row>
    <row r="1033" spans="1:16" ht="19.5">
      <c r="A1033" s="28" t="s">
        <v>17</v>
      </c>
      <c r="B1033" s="94"/>
      <c r="C1033" s="69" t="s">
        <v>67</v>
      </c>
      <c r="D1033" s="70"/>
      <c r="E1033" s="7"/>
      <c r="F1033" s="19"/>
      <c r="G1033" s="19">
        <v>0</v>
      </c>
      <c r="H1033" s="19">
        <v>35</v>
      </c>
      <c r="I1033" s="19"/>
      <c r="J1033" s="19">
        <v>35</v>
      </c>
      <c r="K1033" s="19">
        <v>35</v>
      </c>
      <c r="L1033" s="19">
        <v>1</v>
      </c>
      <c r="M1033" s="19"/>
      <c r="N1033" s="19">
        <v>1</v>
      </c>
      <c r="O1033" s="74">
        <v>28.571428571428569</v>
      </c>
      <c r="P1033" s="8" t="s">
        <v>88</v>
      </c>
    </row>
    <row r="1034" spans="1:16" ht="19.5">
      <c r="A1034" s="28" t="s">
        <v>17</v>
      </c>
      <c r="B1034" s="95"/>
      <c r="C1034" s="69" t="s">
        <v>68</v>
      </c>
      <c r="D1034" s="70"/>
      <c r="E1034" s="7">
        <v>1</v>
      </c>
      <c r="F1034" s="19">
        <v>0</v>
      </c>
      <c r="G1034" s="19">
        <v>1</v>
      </c>
      <c r="H1034" s="19">
        <v>74.099999999999994</v>
      </c>
      <c r="I1034" s="19">
        <v>0</v>
      </c>
      <c r="J1034" s="19">
        <v>74.099999999999994</v>
      </c>
      <c r="K1034" s="19">
        <v>75.099999999999994</v>
      </c>
      <c r="L1034" s="19">
        <v>373</v>
      </c>
      <c r="M1034" s="19">
        <v>0</v>
      </c>
      <c r="N1034" s="19">
        <v>373</v>
      </c>
      <c r="O1034" s="74">
        <v>5033.7381916329286</v>
      </c>
      <c r="P1034" s="8" t="s">
        <v>88</v>
      </c>
    </row>
    <row r="1035" spans="1:16" ht="19.5">
      <c r="A1035" s="28" t="s">
        <v>17</v>
      </c>
      <c r="B1035" s="94" t="s">
        <v>69</v>
      </c>
      <c r="C1035" s="93" t="s">
        <v>70</v>
      </c>
      <c r="D1035" s="3" t="s">
        <v>71</v>
      </c>
      <c r="E1035" s="7"/>
      <c r="F1035" s="19"/>
      <c r="G1035" s="19">
        <v>0</v>
      </c>
      <c r="H1035" s="19">
        <v>2.2000000000000002</v>
      </c>
      <c r="I1035" s="19"/>
      <c r="J1035" s="19">
        <v>2.2000000000000002</v>
      </c>
      <c r="K1035" s="19">
        <v>2.2000000000000002</v>
      </c>
      <c r="L1035" s="19">
        <v>320</v>
      </c>
      <c r="M1035" s="19"/>
      <c r="N1035" s="19">
        <v>320</v>
      </c>
      <c r="O1035" s="74">
        <v>145454.54545454544</v>
      </c>
      <c r="P1035" s="8" t="s">
        <v>88</v>
      </c>
    </row>
    <row r="1036" spans="1:16" ht="19.5">
      <c r="A1036" s="28" t="s">
        <v>17</v>
      </c>
      <c r="B1036" s="94"/>
      <c r="C1036" s="94"/>
      <c r="D1036" s="3" t="s">
        <v>22</v>
      </c>
      <c r="E1036" s="7"/>
      <c r="F1036" s="19"/>
      <c r="G1036" s="19">
        <v>0</v>
      </c>
      <c r="H1036" s="19"/>
      <c r="I1036" s="19"/>
      <c r="J1036" s="19">
        <v>0</v>
      </c>
      <c r="K1036" s="19">
        <v>0</v>
      </c>
      <c r="L1036" s="19"/>
      <c r="M1036" s="19"/>
      <c r="N1036" s="19">
        <v>0</v>
      </c>
      <c r="O1036" s="74"/>
      <c r="P1036" s="8" t="s">
        <v>88</v>
      </c>
    </row>
    <row r="1037" spans="1:16" ht="19.5">
      <c r="A1037" s="28" t="s">
        <v>17</v>
      </c>
      <c r="B1037" s="94"/>
      <c r="C1037" s="94"/>
      <c r="D1037" s="3" t="s">
        <v>23</v>
      </c>
      <c r="E1037" s="7"/>
      <c r="F1037" s="19"/>
      <c r="G1037" s="19">
        <v>0</v>
      </c>
      <c r="H1037" s="19">
        <v>1.7</v>
      </c>
      <c r="I1037" s="19"/>
      <c r="J1037" s="19">
        <v>1.7</v>
      </c>
      <c r="K1037" s="19">
        <v>1.7</v>
      </c>
      <c r="L1037" s="19">
        <v>185</v>
      </c>
      <c r="M1037" s="19"/>
      <c r="N1037" s="19">
        <v>185</v>
      </c>
      <c r="O1037" s="74">
        <v>108823.52941176471</v>
      </c>
      <c r="P1037" s="8" t="s">
        <v>88</v>
      </c>
    </row>
    <row r="1038" spans="1:16" ht="19.5">
      <c r="A1038" s="28" t="s">
        <v>17</v>
      </c>
      <c r="B1038" s="94"/>
      <c r="C1038" s="94"/>
      <c r="D1038" s="3" t="s">
        <v>24</v>
      </c>
      <c r="E1038" s="7"/>
      <c r="F1038" s="19"/>
      <c r="G1038" s="19">
        <v>0</v>
      </c>
      <c r="H1038" s="19"/>
      <c r="I1038" s="19"/>
      <c r="J1038" s="19">
        <v>0</v>
      </c>
      <c r="K1038" s="19">
        <v>0</v>
      </c>
      <c r="L1038" s="19"/>
      <c r="M1038" s="19"/>
      <c r="N1038" s="19">
        <v>0</v>
      </c>
      <c r="O1038" s="74"/>
      <c r="P1038" s="8" t="s">
        <v>88</v>
      </c>
    </row>
    <row r="1039" spans="1:16" ht="19.5">
      <c r="A1039" s="28" t="s">
        <v>17</v>
      </c>
      <c r="B1039" s="94"/>
      <c r="C1039" s="94"/>
      <c r="D1039" s="3" t="s">
        <v>25</v>
      </c>
      <c r="E1039" s="7"/>
      <c r="F1039" s="19"/>
      <c r="G1039" s="19">
        <v>0</v>
      </c>
      <c r="H1039" s="19">
        <v>0.1</v>
      </c>
      <c r="I1039" s="19"/>
      <c r="J1039" s="19">
        <v>0.1</v>
      </c>
      <c r="K1039" s="19">
        <v>0.1</v>
      </c>
      <c r="L1039" s="19">
        <v>10</v>
      </c>
      <c r="M1039" s="19"/>
      <c r="N1039" s="19">
        <v>10</v>
      </c>
      <c r="O1039" s="74">
        <v>100000</v>
      </c>
      <c r="P1039" s="8" t="s">
        <v>88</v>
      </c>
    </row>
    <row r="1040" spans="1:16" ht="19.5">
      <c r="A1040" s="28" t="s">
        <v>17</v>
      </c>
      <c r="B1040" s="94"/>
      <c r="C1040" s="95"/>
      <c r="D1040" s="15" t="s">
        <v>72</v>
      </c>
      <c r="E1040" s="7">
        <v>0</v>
      </c>
      <c r="F1040" s="19">
        <v>0</v>
      </c>
      <c r="G1040" s="19">
        <v>0</v>
      </c>
      <c r="H1040" s="19">
        <v>4</v>
      </c>
      <c r="I1040" s="19">
        <v>0</v>
      </c>
      <c r="J1040" s="19">
        <v>4</v>
      </c>
      <c r="K1040" s="19">
        <v>4</v>
      </c>
      <c r="L1040" s="19">
        <v>515</v>
      </c>
      <c r="M1040" s="19">
        <v>0</v>
      </c>
      <c r="N1040" s="19">
        <v>515</v>
      </c>
      <c r="O1040" s="74">
        <v>128750</v>
      </c>
      <c r="P1040" s="8" t="s">
        <v>88</v>
      </c>
    </row>
    <row r="1041" spans="1:16" ht="19.5">
      <c r="A1041" s="28" t="s">
        <v>17</v>
      </c>
      <c r="B1041" s="94"/>
      <c r="C1041" s="93" t="s">
        <v>73</v>
      </c>
      <c r="D1041" s="3" t="s">
        <v>21</v>
      </c>
      <c r="E1041" s="7"/>
      <c r="F1041" s="19"/>
      <c r="G1041" s="19">
        <v>0</v>
      </c>
      <c r="H1041" s="19"/>
      <c r="I1041" s="19"/>
      <c r="J1041" s="19">
        <v>0</v>
      </c>
      <c r="K1041" s="19">
        <v>0</v>
      </c>
      <c r="L1041" s="19"/>
      <c r="M1041" s="19"/>
      <c r="N1041" s="19">
        <v>0</v>
      </c>
      <c r="O1041" s="74"/>
      <c r="P1041" s="8" t="s">
        <v>88</v>
      </c>
    </row>
    <row r="1042" spans="1:16" ht="19.5">
      <c r="A1042" s="28" t="s">
        <v>17</v>
      </c>
      <c r="B1042" s="94"/>
      <c r="C1042" s="94"/>
      <c r="D1042" s="3" t="s">
        <v>74</v>
      </c>
      <c r="E1042" s="7"/>
      <c r="F1042" s="19"/>
      <c r="G1042" s="19"/>
      <c r="H1042" s="19">
        <v>0.5</v>
      </c>
      <c r="I1042" s="19"/>
      <c r="J1042" s="19">
        <v>0.5</v>
      </c>
      <c r="K1042" s="19">
        <v>0.5</v>
      </c>
      <c r="L1042" s="19">
        <v>100</v>
      </c>
      <c r="M1042" s="19"/>
      <c r="N1042" s="19">
        <v>100</v>
      </c>
      <c r="O1042" s="74">
        <v>200</v>
      </c>
      <c r="P1042" s="8" t="s">
        <v>88</v>
      </c>
    </row>
    <row r="1043" spans="1:16" ht="19.5">
      <c r="A1043" s="28" t="s">
        <v>17</v>
      </c>
      <c r="B1043" s="94"/>
      <c r="C1043" s="94"/>
      <c r="D1043" s="3" t="s">
        <v>75</v>
      </c>
      <c r="E1043" s="7"/>
      <c r="F1043" s="19"/>
      <c r="G1043" s="19">
        <v>0</v>
      </c>
      <c r="H1043" s="19"/>
      <c r="I1043" s="19"/>
      <c r="J1043" s="19">
        <v>0</v>
      </c>
      <c r="K1043" s="19">
        <v>0</v>
      </c>
      <c r="L1043" s="19"/>
      <c r="M1043" s="19"/>
      <c r="N1043" s="19">
        <v>0</v>
      </c>
      <c r="O1043" s="74"/>
      <c r="P1043" s="8" t="s">
        <v>88</v>
      </c>
    </row>
    <row r="1044" spans="1:16" ht="19.5">
      <c r="A1044" s="28" t="s">
        <v>17</v>
      </c>
      <c r="B1044" s="94"/>
      <c r="C1044" s="95"/>
      <c r="D1044" s="15" t="s">
        <v>76</v>
      </c>
      <c r="E1044" s="7">
        <v>0</v>
      </c>
      <c r="F1044" s="19">
        <v>0</v>
      </c>
      <c r="G1044" s="19">
        <v>0</v>
      </c>
      <c r="H1044" s="19">
        <v>0.5</v>
      </c>
      <c r="I1044" s="19">
        <v>0</v>
      </c>
      <c r="J1044" s="19">
        <v>0.5</v>
      </c>
      <c r="K1044" s="19">
        <v>0.5</v>
      </c>
      <c r="L1044" s="19">
        <v>100</v>
      </c>
      <c r="M1044" s="19">
        <v>0</v>
      </c>
      <c r="N1044" s="19">
        <v>100</v>
      </c>
      <c r="O1044" s="74"/>
      <c r="P1044" s="8" t="s">
        <v>88</v>
      </c>
    </row>
    <row r="1045" spans="1:16" ht="19.5">
      <c r="A1045" s="28" t="s">
        <v>17</v>
      </c>
      <c r="B1045" s="95"/>
      <c r="C1045" s="16" t="s">
        <v>77</v>
      </c>
      <c r="D1045" s="16"/>
      <c r="E1045" s="7">
        <v>0</v>
      </c>
      <c r="F1045" s="19">
        <v>0</v>
      </c>
      <c r="G1045" s="19">
        <v>0</v>
      </c>
      <c r="H1045" s="19">
        <v>4.5</v>
      </c>
      <c r="I1045" s="19">
        <v>0</v>
      </c>
      <c r="J1045" s="19">
        <v>4.5</v>
      </c>
      <c r="K1045" s="19">
        <v>4.5</v>
      </c>
      <c r="L1045" s="19">
        <v>615</v>
      </c>
      <c r="M1045" s="19">
        <v>0</v>
      </c>
      <c r="N1045" s="19">
        <v>615</v>
      </c>
      <c r="O1045" s="74">
        <v>136666.66666666666</v>
      </c>
      <c r="P1045" s="8" t="s">
        <v>88</v>
      </c>
    </row>
    <row r="1046" spans="1:16" ht="19.5">
      <c r="A1046" s="28" t="s">
        <v>17</v>
      </c>
      <c r="B1046" s="84" t="s">
        <v>78</v>
      </c>
      <c r="C1046" s="3" t="s">
        <v>79</v>
      </c>
      <c r="D1046" s="3"/>
      <c r="E1046" s="7">
        <v>4</v>
      </c>
      <c r="F1046" s="19"/>
      <c r="G1046" s="19">
        <v>4</v>
      </c>
      <c r="H1046" s="19">
        <v>10</v>
      </c>
      <c r="I1046" s="19"/>
      <c r="J1046" s="19">
        <v>10</v>
      </c>
      <c r="K1046" s="19">
        <v>14</v>
      </c>
      <c r="L1046" s="19">
        <v>0.02</v>
      </c>
      <c r="M1046" s="19"/>
      <c r="N1046" s="19">
        <v>0.02</v>
      </c>
      <c r="O1046" s="5">
        <v>2</v>
      </c>
      <c r="P1046" s="8" t="s">
        <v>88</v>
      </c>
    </row>
    <row r="1047" spans="1:16" ht="19.5">
      <c r="A1047" s="28" t="s">
        <v>17</v>
      </c>
      <c r="B1047" s="85"/>
      <c r="C1047" s="3" t="s">
        <v>80</v>
      </c>
      <c r="D1047" s="3"/>
      <c r="E1047" s="7">
        <v>1</v>
      </c>
      <c r="F1047" s="19"/>
      <c r="G1047" s="19">
        <v>1</v>
      </c>
      <c r="H1047" s="19">
        <v>0</v>
      </c>
      <c r="I1047" s="19"/>
      <c r="J1047" s="19">
        <v>0</v>
      </c>
      <c r="K1047" s="19">
        <v>1</v>
      </c>
      <c r="L1047" s="19">
        <v>0</v>
      </c>
      <c r="M1047" s="19"/>
      <c r="N1047" s="19">
        <v>0</v>
      </c>
      <c r="O1047" s="74"/>
      <c r="P1047" s="8" t="s">
        <v>88</v>
      </c>
    </row>
    <row r="1048" spans="1:16" ht="19.5">
      <c r="A1048" s="28" t="s">
        <v>17</v>
      </c>
      <c r="B1048" s="85"/>
      <c r="C1048" s="3" t="s">
        <v>81</v>
      </c>
      <c r="D1048" s="3"/>
      <c r="E1048" s="7"/>
      <c r="F1048" s="19"/>
      <c r="G1048" s="19">
        <v>0</v>
      </c>
      <c r="H1048" s="19"/>
      <c r="I1048" s="19"/>
      <c r="J1048" s="19">
        <v>0</v>
      </c>
      <c r="K1048" s="19">
        <v>0</v>
      </c>
      <c r="L1048" s="19"/>
      <c r="M1048" s="19"/>
      <c r="N1048" s="19">
        <v>0</v>
      </c>
      <c r="O1048" s="74"/>
      <c r="P1048" s="8" t="s">
        <v>88</v>
      </c>
    </row>
    <row r="1049" spans="1:16" ht="19.5">
      <c r="A1049" s="28" t="s">
        <v>17</v>
      </c>
      <c r="B1049" s="85"/>
      <c r="C1049" s="3" t="s">
        <v>82</v>
      </c>
      <c r="D1049" s="3"/>
      <c r="E1049" s="7"/>
      <c r="F1049" s="19"/>
      <c r="G1049" s="19">
        <v>0</v>
      </c>
      <c r="H1049" s="19">
        <v>4.5</v>
      </c>
      <c r="I1049" s="19"/>
      <c r="J1049" s="19">
        <v>4.5</v>
      </c>
      <c r="K1049" s="19">
        <v>4.5</v>
      </c>
      <c r="L1049" s="19">
        <v>5</v>
      </c>
      <c r="M1049" s="19"/>
      <c r="N1049" s="19">
        <v>5</v>
      </c>
      <c r="O1049" s="74">
        <v>1111.1111111111111</v>
      </c>
      <c r="P1049" s="8" t="s">
        <v>88</v>
      </c>
    </row>
    <row r="1050" spans="1:16" ht="19.5">
      <c r="A1050" s="28" t="s">
        <v>17</v>
      </c>
      <c r="B1050" s="85"/>
      <c r="C1050" s="3" t="s">
        <v>83</v>
      </c>
      <c r="D1050" s="3"/>
      <c r="E1050" s="7"/>
      <c r="F1050" s="19"/>
      <c r="G1050" s="19">
        <v>0</v>
      </c>
      <c r="H1050" s="19">
        <v>1.99</v>
      </c>
      <c r="I1050" s="19"/>
      <c r="J1050" s="19">
        <v>1.99</v>
      </c>
      <c r="K1050" s="19">
        <v>1.99</v>
      </c>
      <c r="L1050" s="19">
        <v>429</v>
      </c>
      <c r="M1050" s="19"/>
      <c r="N1050" s="19">
        <v>429</v>
      </c>
      <c r="O1050" s="74">
        <v>215577.88944723617</v>
      </c>
      <c r="P1050" s="8" t="s">
        <v>88</v>
      </c>
    </row>
    <row r="1051" spans="1:16" ht="19.5">
      <c r="A1051" s="28" t="s">
        <v>17</v>
      </c>
      <c r="B1051" s="86"/>
      <c r="C1051" s="69" t="s">
        <v>84</v>
      </c>
      <c r="D1051" s="70"/>
      <c r="E1051" s="7">
        <v>5</v>
      </c>
      <c r="F1051" s="19">
        <v>0</v>
      </c>
      <c r="G1051" s="19">
        <v>5</v>
      </c>
      <c r="H1051" s="19">
        <v>16.489999999999998</v>
      </c>
      <c r="I1051" s="19">
        <v>0</v>
      </c>
      <c r="J1051" s="19">
        <v>16.489999999999998</v>
      </c>
      <c r="K1051" s="19">
        <v>21.49</v>
      </c>
      <c r="L1051" s="19">
        <v>434.02</v>
      </c>
      <c r="M1051" s="19">
        <v>0</v>
      </c>
      <c r="N1051" s="19">
        <v>434.02</v>
      </c>
      <c r="O1051" s="74">
        <v>26320.194057004246</v>
      </c>
      <c r="P1051" s="8" t="s">
        <v>88</v>
      </c>
    </row>
    <row r="1052" spans="1:16" ht="19.5">
      <c r="A1052" s="28" t="s">
        <v>17</v>
      </c>
      <c r="B1052" s="87" t="s">
        <v>85</v>
      </c>
      <c r="C1052" s="88"/>
      <c r="D1052" s="89"/>
      <c r="E1052" s="7">
        <v>155.5</v>
      </c>
      <c r="F1052" s="19">
        <v>0</v>
      </c>
      <c r="G1052" s="19">
        <v>155.5</v>
      </c>
      <c r="H1052" s="19">
        <v>2046.69</v>
      </c>
      <c r="I1052" s="19">
        <v>0</v>
      </c>
      <c r="J1052" s="19">
        <v>2046.69</v>
      </c>
      <c r="K1052" s="19">
        <v>2202.19</v>
      </c>
      <c r="L1052" s="19">
        <v>11221.02</v>
      </c>
      <c r="M1052" s="19">
        <v>0</v>
      </c>
      <c r="N1052" s="19">
        <v>11221.02</v>
      </c>
      <c r="O1052" s="74"/>
      <c r="P1052" s="8" t="s">
        <v>88</v>
      </c>
    </row>
    <row r="1053" spans="1:16" ht="19.5">
      <c r="A1053" s="28" t="s">
        <v>18</v>
      </c>
      <c r="B1053" s="98" t="s">
        <v>26</v>
      </c>
      <c r="C1053" s="99"/>
      <c r="D1053" s="100"/>
      <c r="E1053" s="96" t="s">
        <v>27</v>
      </c>
      <c r="F1053" s="96"/>
      <c r="G1053" s="96"/>
      <c r="H1053" s="96" t="s">
        <v>28</v>
      </c>
      <c r="I1053" s="96"/>
      <c r="J1053" s="96"/>
      <c r="K1053" s="96" t="s">
        <v>29</v>
      </c>
      <c r="L1053" s="96" t="s">
        <v>30</v>
      </c>
      <c r="M1053" s="96"/>
      <c r="N1053" s="96"/>
      <c r="O1053" s="96" t="s">
        <v>31</v>
      </c>
      <c r="P1053" s="96"/>
    </row>
    <row r="1054" spans="1:16" ht="19.5">
      <c r="A1054" s="28" t="s">
        <v>18</v>
      </c>
      <c r="B1054" s="101"/>
      <c r="C1054" s="102"/>
      <c r="D1054" s="103"/>
      <c r="E1054" s="74" t="s">
        <v>32</v>
      </c>
      <c r="F1054" s="74" t="s">
        <v>33</v>
      </c>
      <c r="G1054" s="74" t="s">
        <v>0</v>
      </c>
      <c r="H1054" s="74" t="s">
        <v>32</v>
      </c>
      <c r="I1054" s="74" t="s">
        <v>33</v>
      </c>
      <c r="J1054" s="74" t="s">
        <v>0</v>
      </c>
      <c r="K1054" s="96"/>
      <c r="L1054" s="74" t="s">
        <v>32</v>
      </c>
      <c r="M1054" s="74" t="s">
        <v>33</v>
      </c>
      <c r="N1054" s="74" t="s">
        <v>0</v>
      </c>
      <c r="O1054" s="74" t="s">
        <v>32</v>
      </c>
      <c r="P1054" s="74" t="s">
        <v>33</v>
      </c>
    </row>
    <row r="1055" spans="1:16" ht="19.5">
      <c r="A1055" s="28" t="s">
        <v>18</v>
      </c>
      <c r="B1055" s="97" t="s">
        <v>34</v>
      </c>
      <c r="C1055" s="72" t="s">
        <v>35</v>
      </c>
      <c r="D1055" s="73"/>
      <c r="E1055" s="19">
        <v>2.2000000000000002</v>
      </c>
      <c r="F1055" s="19"/>
      <c r="G1055" s="19">
        <v>2.2000000000000002</v>
      </c>
      <c r="H1055" s="19">
        <v>7.2</v>
      </c>
      <c r="I1055" s="19"/>
      <c r="J1055" s="19">
        <v>7.2</v>
      </c>
      <c r="K1055" s="19">
        <v>9.4</v>
      </c>
      <c r="L1055" s="19">
        <v>61.9</v>
      </c>
      <c r="M1055" s="19"/>
      <c r="N1055" s="19">
        <v>61.9</v>
      </c>
      <c r="O1055" s="74">
        <v>8597.2222222222208</v>
      </c>
      <c r="P1055" s="8" t="s">
        <v>88</v>
      </c>
    </row>
    <row r="1056" spans="1:16" ht="19.5">
      <c r="A1056" s="28" t="s">
        <v>18</v>
      </c>
      <c r="B1056" s="97"/>
      <c r="C1056" s="72" t="s">
        <v>36</v>
      </c>
      <c r="D1056" s="73"/>
      <c r="E1056" s="19">
        <v>0.3</v>
      </c>
      <c r="F1056" s="19"/>
      <c r="G1056" s="19">
        <v>0.3</v>
      </c>
      <c r="H1056" s="19">
        <v>0.9</v>
      </c>
      <c r="I1056" s="19"/>
      <c r="J1056" s="19">
        <v>0.9</v>
      </c>
      <c r="K1056" s="19">
        <v>1.2</v>
      </c>
      <c r="L1056" s="19">
        <v>7.18</v>
      </c>
      <c r="M1056" s="19"/>
      <c r="N1056" s="19">
        <v>7.18</v>
      </c>
      <c r="O1056" s="74">
        <v>7977.7777777777774</v>
      </c>
      <c r="P1056" s="8" t="s">
        <v>88</v>
      </c>
    </row>
    <row r="1057" spans="1:16" ht="19.5">
      <c r="A1057" s="28" t="s">
        <v>18</v>
      </c>
      <c r="B1057" s="97"/>
      <c r="C1057" s="72" t="s">
        <v>37</v>
      </c>
      <c r="D1057" s="73"/>
      <c r="E1057" s="19">
        <v>21.2</v>
      </c>
      <c r="F1057" s="19"/>
      <c r="G1057" s="19">
        <v>21.2</v>
      </c>
      <c r="H1057" s="19">
        <v>153.5</v>
      </c>
      <c r="I1057" s="19"/>
      <c r="J1057" s="19">
        <v>153.5</v>
      </c>
      <c r="K1057" s="19">
        <v>174.7</v>
      </c>
      <c r="L1057" s="19">
        <v>1846.44</v>
      </c>
      <c r="M1057" s="19"/>
      <c r="N1057" s="19">
        <v>1846.44</v>
      </c>
      <c r="O1057" s="74">
        <v>12028.925081433226</v>
      </c>
      <c r="P1057" s="8" t="s">
        <v>88</v>
      </c>
    </row>
    <row r="1058" spans="1:16" ht="19.5">
      <c r="A1058" s="28" t="s">
        <v>18</v>
      </c>
      <c r="B1058" s="97"/>
      <c r="C1058" s="72" t="s">
        <v>38</v>
      </c>
      <c r="D1058" s="73"/>
      <c r="E1058" s="19">
        <v>23.7</v>
      </c>
      <c r="F1058" s="19">
        <v>0</v>
      </c>
      <c r="G1058" s="19">
        <v>23.7</v>
      </c>
      <c r="H1058" s="19">
        <v>161.6</v>
      </c>
      <c r="I1058" s="19">
        <v>0</v>
      </c>
      <c r="J1058" s="19">
        <v>161.6</v>
      </c>
      <c r="K1058" s="19">
        <v>185.29999999999998</v>
      </c>
      <c r="L1058" s="19">
        <v>1915.52</v>
      </c>
      <c r="M1058" s="19">
        <v>0</v>
      </c>
      <c r="N1058" s="19">
        <v>1915.52</v>
      </c>
      <c r="O1058" s="74">
        <v>11853.465346534653</v>
      </c>
      <c r="P1058" s="8" t="s">
        <v>88</v>
      </c>
    </row>
    <row r="1059" spans="1:16" ht="19.5">
      <c r="A1059" s="28" t="s">
        <v>18</v>
      </c>
      <c r="B1059" s="84" t="s">
        <v>39</v>
      </c>
      <c r="C1059" s="69" t="s">
        <v>40</v>
      </c>
      <c r="D1059" s="70"/>
      <c r="E1059" s="19">
        <v>0.6</v>
      </c>
      <c r="F1059" s="19"/>
      <c r="G1059" s="19">
        <v>0.6</v>
      </c>
      <c r="H1059" s="19">
        <v>4.2</v>
      </c>
      <c r="I1059" s="19"/>
      <c r="J1059" s="19">
        <v>4.2</v>
      </c>
      <c r="K1059" s="19">
        <v>4.8</v>
      </c>
      <c r="L1059" s="19">
        <v>16.2</v>
      </c>
      <c r="M1059" s="19"/>
      <c r="N1059" s="19">
        <v>16.2</v>
      </c>
      <c r="O1059" s="74">
        <v>3857.1428571428569</v>
      </c>
      <c r="P1059" s="8" t="s">
        <v>88</v>
      </c>
    </row>
    <row r="1060" spans="1:16" ht="19.5">
      <c r="A1060" s="28" t="s">
        <v>18</v>
      </c>
      <c r="B1060" s="85" t="s">
        <v>39</v>
      </c>
      <c r="C1060" s="72" t="s">
        <v>41</v>
      </c>
      <c r="D1060" s="73"/>
      <c r="E1060" s="19">
        <v>3.1</v>
      </c>
      <c r="F1060" s="19"/>
      <c r="G1060" s="19">
        <v>3.1</v>
      </c>
      <c r="H1060" s="19">
        <v>83.1</v>
      </c>
      <c r="I1060" s="19"/>
      <c r="J1060" s="19">
        <v>83.1</v>
      </c>
      <c r="K1060" s="19">
        <v>86.199999999999989</v>
      </c>
      <c r="L1060" s="19">
        <v>776.61</v>
      </c>
      <c r="M1060" s="19"/>
      <c r="N1060" s="19">
        <v>776.61</v>
      </c>
      <c r="O1060" s="74">
        <v>9345.4873646209398</v>
      </c>
      <c r="P1060" s="8" t="s">
        <v>88</v>
      </c>
    </row>
    <row r="1061" spans="1:16" ht="19.5">
      <c r="A1061" s="28" t="s">
        <v>18</v>
      </c>
      <c r="B1061" s="85"/>
      <c r="C1061" s="72" t="s">
        <v>42</v>
      </c>
      <c r="D1061" s="73"/>
      <c r="E1061" s="19">
        <v>0.1</v>
      </c>
      <c r="F1061" s="19"/>
      <c r="G1061" s="19">
        <v>0.1</v>
      </c>
      <c r="H1061" s="19">
        <v>1.78</v>
      </c>
      <c r="I1061" s="19"/>
      <c r="J1061" s="19">
        <v>1.78</v>
      </c>
      <c r="K1061" s="19">
        <v>1.8800000000000001</v>
      </c>
      <c r="L1061" s="19">
        <v>23.42</v>
      </c>
      <c r="M1061" s="19"/>
      <c r="N1061" s="19">
        <v>23.42</v>
      </c>
      <c r="O1061" s="74">
        <v>13157.303370786516</v>
      </c>
      <c r="P1061" s="8" t="s">
        <v>88</v>
      </c>
    </row>
    <row r="1062" spans="1:16" ht="19.5">
      <c r="A1062" s="28" t="s">
        <v>18</v>
      </c>
      <c r="B1062" s="85"/>
      <c r="C1062" s="72" t="s">
        <v>43</v>
      </c>
      <c r="D1062" s="73"/>
      <c r="E1062" s="19">
        <v>1.1000000000000001</v>
      </c>
      <c r="F1062" s="19"/>
      <c r="G1062" s="19">
        <v>1.1000000000000001</v>
      </c>
      <c r="H1062" s="19">
        <v>10.1</v>
      </c>
      <c r="I1062" s="19"/>
      <c r="J1062" s="19">
        <v>10.1</v>
      </c>
      <c r="K1062" s="19">
        <v>11.2</v>
      </c>
      <c r="L1062" s="19">
        <v>94.27</v>
      </c>
      <c r="M1062" s="19"/>
      <c r="N1062" s="19">
        <v>94.27</v>
      </c>
      <c r="O1062" s="74">
        <v>9333.6633663366338</v>
      </c>
      <c r="P1062" s="8" t="s">
        <v>88</v>
      </c>
    </row>
    <row r="1063" spans="1:16" ht="19.5">
      <c r="A1063" s="28" t="s">
        <v>18</v>
      </c>
      <c r="B1063" s="85"/>
      <c r="C1063" s="72" t="s">
        <v>44</v>
      </c>
      <c r="D1063" s="73"/>
      <c r="E1063" s="19">
        <v>14.5</v>
      </c>
      <c r="F1063" s="19"/>
      <c r="G1063" s="19">
        <v>14.5</v>
      </c>
      <c r="H1063" s="19">
        <v>140</v>
      </c>
      <c r="I1063" s="19"/>
      <c r="J1063" s="19">
        <v>140</v>
      </c>
      <c r="K1063" s="19">
        <v>154.5</v>
      </c>
      <c r="L1063" s="19">
        <v>2315.8000000000002</v>
      </c>
      <c r="M1063" s="19"/>
      <c r="N1063" s="19">
        <v>2315.8000000000002</v>
      </c>
      <c r="O1063" s="74">
        <v>16541.428571428572</v>
      </c>
      <c r="P1063" s="8" t="s">
        <v>88</v>
      </c>
    </row>
    <row r="1064" spans="1:16" ht="19.5">
      <c r="A1064" s="28" t="s">
        <v>18</v>
      </c>
      <c r="B1064" s="85"/>
      <c r="C1064" s="72" t="s">
        <v>45</v>
      </c>
      <c r="D1064" s="73"/>
      <c r="E1064" s="19">
        <v>0.6</v>
      </c>
      <c r="F1064" s="19"/>
      <c r="G1064" s="19">
        <v>0.6</v>
      </c>
      <c r="H1064" s="19">
        <v>0</v>
      </c>
      <c r="I1064" s="19"/>
      <c r="J1064" s="19">
        <v>0</v>
      </c>
      <c r="K1064" s="19">
        <v>0.6</v>
      </c>
      <c r="L1064" s="19"/>
      <c r="M1064" s="19"/>
      <c r="N1064" s="19">
        <v>0</v>
      </c>
      <c r="O1064" s="74"/>
      <c r="P1064" s="8" t="s">
        <v>88</v>
      </c>
    </row>
    <row r="1065" spans="1:16" ht="19.5">
      <c r="A1065" s="28" t="s">
        <v>18</v>
      </c>
      <c r="B1065" s="85"/>
      <c r="C1065" s="72" t="s">
        <v>46</v>
      </c>
      <c r="D1065" s="73"/>
      <c r="E1065" s="19">
        <v>4</v>
      </c>
      <c r="F1065" s="19"/>
      <c r="G1065" s="19">
        <v>4</v>
      </c>
      <c r="H1065" s="19">
        <v>66.7</v>
      </c>
      <c r="I1065" s="19"/>
      <c r="J1065" s="19">
        <v>66.7</v>
      </c>
      <c r="K1065" s="19">
        <v>70.7</v>
      </c>
      <c r="L1065" s="19">
        <v>494.73</v>
      </c>
      <c r="M1065" s="19"/>
      <c r="N1065" s="19">
        <v>494.73</v>
      </c>
      <c r="O1065" s="74">
        <v>7417.2413793103451</v>
      </c>
      <c r="P1065" s="8" t="s">
        <v>88</v>
      </c>
    </row>
    <row r="1066" spans="1:16" ht="19.5">
      <c r="A1066" s="28" t="s">
        <v>18</v>
      </c>
      <c r="B1066" s="85"/>
      <c r="C1066" s="72" t="s">
        <v>47</v>
      </c>
      <c r="D1066" s="73"/>
      <c r="E1066" s="19">
        <v>0.2</v>
      </c>
      <c r="F1066" s="19"/>
      <c r="G1066" s="19">
        <v>0.2</v>
      </c>
      <c r="H1066" s="19">
        <v>7.5</v>
      </c>
      <c r="I1066" s="19"/>
      <c r="J1066" s="19">
        <v>7.5</v>
      </c>
      <c r="K1066" s="19">
        <v>7.7</v>
      </c>
      <c r="L1066" s="19">
        <v>87.9</v>
      </c>
      <c r="M1066" s="19"/>
      <c r="N1066" s="19">
        <v>87.9</v>
      </c>
      <c r="O1066" s="74">
        <v>11720</v>
      </c>
      <c r="P1066" s="8" t="s">
        <v>88</v>
      </c>
    </row>
    <row r="1067" spans="1:16" ht="19.5">
      <c r="A1067" s="28" t="s">
        <v>18</v>
      </c>
      <c r="B1067" s="86"/>
      <c r="C1067" s="69" t="s">
        <v>48</v>
      </c>
      <c r="D1067" s="69"/>
      <c r="E1067" s="19">
        <v>24.2</v>
      </c>
      <c r="F1067" s="19">
        <v>0</v>
      </c>
      <c r="G1067" s="19">
        <v>24.2</v>
      </c>
      <c r="H1067" s="19">
        <v>313.38</v>
      </c>
      <c r="I1067" s="19">
        <v>0</v>
      </c>
      <c r="J1067" s="19">
        <v>313.38</v>
      </c>
      <c r="K1067" s="19">
        <v>337.58</v>
      </c>
      <c r="L1067" s="19">
        <v>3808.9300000000003</v>
      </c>
      <c r="M1067" s="19">
        <v>0</v>
      </c>
      <c r="N1067" s="19">
        <v>3808.9300000000003</v>
      </c>
      <c r="O1067" s="74">
        <v>12154.349352224137</v>
      </c>
      <c r="P1067" s="8" t="s">
        <v>88</v>
      </c>
    </row>
    <row r="1068" spans="1:16" ht="19.5">
      <c r="A1068" s="28" t="s">
        <v>18</v>
      </c>
      <c r="B1068" s="90" t="s">
        <v>49</v>
      </c>
      <c r="C1068" s="69" t="s">
        <v>50</v>
      </c>
      <c r="D1068" s="70"/>
      <c r="E1068" s="19">
        <v>2.9</v>
      </c>
      <c r="F1068" s="19"/>
      <c r="G1068" s="19">
        <v>2.9</v>
      </c>
      <c r="H1068" s="19">
        <v>475.6</v>
      </c>
      <c r="I1068" s="19"/>
      <c r="J1068" s="19">
        <v>475.6</v>
      </c>
      <c r="K1068" s="19">
        <v>478.5</v>
      </c>
      <c r="L1068" s="19">
        <v>7671.9</v>
      </c>
      <c r="M1068" s="19"/>
      <c r="N1068" s="19">
        <v>7671.9</v>
      </c>
      <c r="O1068" s="74">
        <v>16130.992430613962</v>
      </c>
      <c r="P1068" s="8" t="s">
        <v>88</v>
      </c>
    </row>
    <row r="1069" spans="1:16" ht="19.5">
      <c r="A1069" s="28" t="s">
        <v>18</v>
      </c>
      <c r="B1069" s="91" t="s">
        <v>49</v>
      </c>
      <c r="C1069" s="69" t="s">
        <v>51</v>
      </c>
      <c r="D1069" s="70"/>
      <c r="E1069" s="19"/>
      <c r="F1069" s="19"/>
      <c r="G1069" s="19">
        <v>0</v>
      </c>
      <c r="H1069" s="19"/>
      <c r="I1069" s="19"/>
      <c r="J1069" s="19">
        <v>0</v>
      </c>
      <c r="K1069" s="19">
        <v>0</v>
      </c>
      <c r="L1069" s="19"/>
      <c r="M1069" s="19"/>
      <c r="N1069" s="19">
        <v>0</v>
      </c>
      <c r="O1069" s="74"/>
      <c r="P1069" s="8" t="s">
        <v>88</v>
      </c>
    </row>
    <row r="1070" spans="1:16" ht="19.5">
      <c r="A1070" s="28" t="s">
        <v>18</v>
      </c>
      <c r="B1070" s="92"/>
      <c r="C1070" s="14" t="s">
        <v>52</v>
      </c>
      <c r="D1070" s="70"/>
      <c r="E1070" s="19">
        <v>2.9</v>
      </c>
      <c r="F1070" s="19">
        <v>0</v>
      </c>
      <c r="G1070" s="19">
        <v>2.9</v>
      </c>
      <c r="H1070" s="19">
        <v>475.6</v>
      </c>
      <c r="I1070" s="19">
        <v>0</v>
      </c>
      <c r="J1070" s="19">
        <v>475.6</v>
      </c>
      <c r="K1070" s="19">
        <v>478.5</v>
      </c>
      <c r="L1070" s="19">
        <v>7671.9</v>
      </c>
      <c r="M1070" s="19">
        <v>0</v>
      </c>
      <c r="N1070" s="19">
        <v>7671.9</v>
      </c>
      <c r="O1070" s="74">
        <v>16130.992430613962</v>
      </c>
      <c r="P1070" s="8" t="s">
        <v>88</v>
      </c>
    </row>
    <row r="1071" spans="1:16" ht="19.5">
      <c r="A1071" s="28" t="s">
        <v>18</v>
      </c>
      <c r="B1071" s="84" t="s">
        <v>53</v>
      </c>
      <c r="C1071" s="69" t="s">
        <v>54</v>
      </c>
      <c r="D1071" s="70"/>
      <c r="E1071" s="19">
        <v>23.4</v>
      </c>
      <c r="F1071" s="19"/>
      <c r="G1071" s="19">
        <v>23.4</v>
      </c>
      <c r="H1071" s="19">
        <v>23.3</v>
      </c>
      <c r="I1071" s="19"/>
      <c r="J1071" s="19">
        <v>23.3</v>
      </c>
      <c r="K1071" s="19">
        <v>46.7</v>
      </c>
      <c r="L1071" s="19">
        <v>7.9</v>
      </c>
      <c r="M1071" s="19"/>
      <c r="N1071" s="19">
        <v>7.9</v>
      </c>
      <c r="O1071" s="74">
        <v>339.05579399141635</v>
      </c>
      <c r="P1071" s="8" t="s">
        <v>88</v>
      </c>
    </row>
    <row r="1072" spans="1:16" ht="19.5">
      <c r="A1072" s="28" t="s">
        <v>18</v>
      </c>
      <c r="B1072" s="85"/>
      <c r="C1072" s="69" t="s">
        <v>55</v>
      </c>
      <c r="D1072" s="70"/>
      <c r="E1072" s="19">
        <v>10.5</v>
      </c>
      <c r="F1072" s="19"/>
      <c r="G1072" s="19">
        <v>10.5</v>
      </c>
      <c r="H1072" s="19">
        <v>22.3</v>
      </c>
      <c r="I1072" s="19"/>
      <c r="J1072" s="19">
        <v>22.3</v>
      </c>
      <c r="K1072" s="19">
        <v>32.799999999999997</v>
      </c>
      <c r="L1072" s="19">
        <v>26.28</v>
      </c>
      <c r="M1072" s="19"/>
      <c r="N1072" s="19">
        <v>26.28</v>
      </c>
      <c r="O1072" s="74">
        <v>1178.4753363228699</v>
      </c>
      <c r="P1072" s="8" t="s">
        <v>88</v>
      </c>
    </row>
    <row r="1073" spans="1:16" ht="19.5">
      <c r="A1073" s="28" t="s">
        <v>18</v>
      </c>
      <c r="B1073" s="85"/>
      <c r="C1073" s="69" t="s">
        <v>56</v>
      </c>
      <c r="D1073" s="70"/>
      <c r="E1073" s="19">
        <v>5.2</v>
      </c>
      <c r="F1073" s="19"/>
      <c r="G1073" s="19">
        <v>5.2</v>
      </c>
      <c r="H1073" s="19">
        <v>29</v>
      </c>
      <c r="I1073" s="19"/>
      <c r="J1073" s="19">
        <v>29</v>
      </c>
      <c r="K1073" s="19">
        <v>34.200000000000003</v>
      </c>
      <c r="L1073" s="19">
        <v>46.24</v>
      </c>
      <c r="M1073" s="19"/>
      <c r="N1073" s="19">
        <v>46.24</v>
      </c>
      <c r="O1073" s="74">
        <v>1594.4827586206898</v>
      </c>
      <c r="P1073" s="8" t="s">
        <v>88</v>
      </c>
    </row>
    <row r="1074" spans="1:16" ht="19.5">
      <c r="A1074" s="28" t="s">
        <v>18</v>
      </c>
      <c r="B1074" s="85"/>
      <c r="C1074" s="69" t="s">
        <v>57</v>
      </c>
      <c r="D1074" s="70"/>
      <c r="E1074" s="19"/>
      <c r="F1074" s="19"/>
      <c r="G1074" s="19">
        <v>0</v>
      </c>
      <c r="H1074" s="19"/>
      <c r="I1074" s="19"/>
      <c r="J1074" s="19">
        <v>0</v>
      </c>
      <c r="K1074" s="19">
        <v>0</v>
      </c>
      <c r="L1074" s="19"/>
      <c r="M1074" s="19"/>
      <c r="N1074" s="19">
        <v>0</v>
      </c>
      <c r="O1074" s="74"/>
      <c r="P1074" s="8" t="s">
        <v>88</v>
      </c>
    </row>
    <row r="1075" spans="1:16" ht="19.5">
      <c r="A1075" s="28" t="s">
        <v>18</v>
      </c>
      <c r="B1075" s="86"/>
      <c r="C1075" s="69" t="s">
        <v>58</v>
      </c>
      <c r="D1075" s="70"/>
      <c r="E1075" s="19">
        <v>39.1</v>
      </c>
      <c r="F1075" s="19">
        <v>0</v>
      </c>
      <c r="G1075" s="19">
        <v>39.1</v>
      </c>
      <c r="H1075" s="19">
        <v>74.599999999999994</v>
      </c>
      <c r="I1075" s="19">
        <v>0</v>
      </c>
      <c r="J1075" s="19">
        <v>74.599999999999994</v>
      </c>
      <c r="K1075" s="19">
        <v>113.7</v>
      </c>
      <c r="L1075" s="19">
        <v>80.42</v>
      </c>
      <c r="M1075" s="19">
        <v>0</v>
      </c>
      <c r="N1075" s="19">
        <v>80.42</v>
      </c>
      <c r="O1075" s="74">
        <v>1078.016085790885</v>
      </c>
      <c r="P1075" s="8" t="s">
        <v>88</v>
      </c>
    </row>
    <row r="1076" spans="1:16" ht="19.5">
      <c r="A1076" s="28" t="s">
        <v>18</v>
      </c>
      <c r="B1076" s="90" t="s">
        <v>89</v>
      </c>
      <c r="C1076" s="69" t="s">
        <v>59</v>
      </c>
      <c r="D1076" s="70"/>
      <c r="E1076" s="19">
        <v>0.1</v>
      </c>
      <c r="F1076" s="19"/>
      <c r="G1076" s="19">
        <v>0.1</v>
      </c>
      <c r="H1076" s="19"/>
      <c r="I1076" s="19"/>
      <c r="J1076" s="19">
        <v>0</v>
      </c>
      <c r="K1076" s="19">
        <v>0.1</v>
      </c>
      <c r="L1076" s="19"/>
      <c r="M1076" s="19"/>
      <c r="N1076" s="19">
        <v>0</v>
      </c>
      <c r="O1076" s="74"/>
      <c r="P1076" s="8" t="s">
        <v>88</v>
      </c>
    </row>
    <row r="1077" spans="1:16" ht="19.5">
      <c r="A1077" s="28" t="s">
        <v>18</v>
      </c>
      <c r="B1077" s="91"/>
      <c r="C1077" s="69" t="s">
        <v>60</v>
      </c>
      <c r="D1077" s="70"/>
      <c r="E1077" s="19"/>
      <c r="F1077" s="19"/>
      <c r="G1077" s="19">
        <v>0</v>
      </c>
      <c r="H1077" s="19"/>
      <c r="I1077" s="19"/>
      <c r="J1077" s="19">
        <v>0</v>
      </c>
      <c r="K1077" s="19">
        <v>0</v>
      </c>
      <c r="L1077" s="19"/>
      <c r="M1077" s="19"/>
      <c r="N1077" s="19">
        <v>0</v>
      </c>
      <c r="O1077" s="74"/>
      <c r="P1077" s="8" t="s">
        <v>88</v>
      </c>
    </row>
    <row r="1078" spans="1:16" ht="19.5">
      <c r="A1078" s="28" t="s">
        <v>18</v>
      </c>
      <c r="B1078" s="92"/>
      <c r="C1078" s="69" t="s">
        <v>61</v>
      </c>
      <c r="D1078" s="70"/>
      <c r="E1078" s="19">
        <v>0.1</v>
      </c>
      <c r="F1078" s="19">
        <v>0</v>
      </c>
      <c r="G1078" s="19">
        <v>0.1</v>
      </c>
      <c r="H1078" s="19">
        <v>0</v>
      </c>
      <c r="I1078" s="19">
        <v>0</v>
      </c>
      <c r="J1078" s="19">
        <v>0</v>
      </c>
      <c r="K1078" s="19">
        <v>0.1</v>
      </c>
      <c r="L1078" s="19">
        <v>0</v>
      </c>
      <c r="M1078" s="19">
        <v>0</v>
      </c>
      <c r="N1078" s="19">
        <v>0</v>
      </c>
      <c r="O1078" s="74"/>
      <c r="P1078" s="8" t="s">
        <v>88</v>
      </c>
    </row>
    <row r="1079" spans="1:16" ht="19.5">
      <c r="A1079" s="28" t="s">
        <v>18</v>
      </c>
      <c r="B1079" s="93" t="s">
        <v>62</v>
      </c>
      <c r="C1079" s="69" t="s">
        <v>63</v>
      </c>
      <c r="D1079" s="70"/>
      <c r="E1079" s="19"/>
      <c r="F1079" s="19"/>
      <c r="G1079" s="19">
        <v>0</v>
      </c>
      <c r="H1079" s="19"/>
      <c r="I1079" s="19"/>
      <c r="J1079" s="19">
        <v>0</v>
      </c>
      <c r="K1079" s="19">
        <v>0</v>
      </c>
      <c r="L1079" s="19"/>
      <c r="M1079" s="19"/>
      <c r="N1079" s="19">
        <v>0</v>
      </c>
      <c r="O1079" s="74"/>
      <c r="P1079" s="8" t="s">
        <v>88</v>
      </c>
    </row>
    <row r="1080" spans="1:16" ht="19.5">
      <c r="A1080" s="28" t="s">
        <v>18</v>
      </c>
      <c r="B1080" s="94"/>
      <c r="C1080" s="69" t="s">
        <v>64</v>
      </c>
      <c r="D1080" s="70"/>
      <c r="E1080" s="19">
        <v>2</v>
      </c>
      <c r="F1080" s="19"/>
      <c r="G1080" s="19">
        <v>2</v>
      </c>
      <c r="H1080" s="19">
        <v>131.30000000000001</v>
      </c>
      <c r="I1080" s="19"/>
      <c r="J1080" s="19">
        <v>131.30000000000001</v>
      </c>
      <c r="K1080" s="19">
        <v>133.30000000000001</v>
      </c>
      <c r="L1080" s="19">
        <v>1186.3</v>
      </c>
      <c r="M1080" s="19"/>
      <c r="N1080" s="19">
        <v>1186.3</v>
      </c>
      <c r="O1080" s="74">
        <v>9035.0342726580348</v>
      </c>
      <c r="P1080" s="8" t="s">
        <v>88</v>
      </c>
    </row>
    <row r="1081" spans="1:16" ht="19.5">
      <c r="A1081" s="28" t="s">
        <v>18</v>
      </c>
      <c r="B1081" s="94"/>
      <c r="C1081" s="69" t="s">
        <v>65</v>
      </c>
      <c r="D1081" s="70"/>
      <c r="E1081" s="19"/>
      <c r="F1081" s="19"/>
      <c r="G1081" s="19">
        <v>0</v>
      </c>
      <c r="H1081" s="19">
        <v>0.1</v>
      </c>
      <c r="I1081" s="19"/>
      <c r="J1081" s="19">
        <v>0.1</v>
      </c>
      <c r="K1081" s="19">
        <v>0.1</v>
      </c>
      <c r="L1081" s="19">
        <v>0.8</v>
      </c>
      <c r="M1081" s="19"/>
      <c r="N1081" s="19">
        <v>0.8</v>
      </c>
      <c r="O1081" s="74">
        <v>8000</v>
      </c>
      <c r="P1081" s="8" t="s">
        <v>88</v>
      </c>
    </row>
    <row r="1082" spans="1:16" ht="19.5">
      <c r="A1082" s="28" t="s">
        <v>18</v>
      </c>
      <c r="B1082" s="94"/>
      <c r="C1082" s="69" t="s">
        <v>66</v>
      </c>
      <c r="D1082" s="70"/>
      <c r="E1082" s="19"/>
      <c r="F1082" s="19"/>
      <c r="G1082" s="19">
        <v>0</v>
      </c>
      <c r="H1082" s="19">
        <v>4</v>
      </c>
      <c r="I1082" s="19"/>
      <c r="J1082" s="19">
        <v>4</v>
      </c>
      <c r="K1082" s="19">
        <v>4</v>
      </c>
      <c r="L1082" s="19">
        <v>1</v>
      </c>
      <c r="M1082" s="19"/>
      <c r="N1082" s="19">
        <v>1</v>
      </c>
      <c r="O1082" s="74">
        <v>250</v>
      </c>
      <c r="P1082" s="8" t="s">
        <v>88</v>
      </c>
    </row>
    <row r="1083" spans="1:16" ht="19.5">
      <c r="A1083" s="28" t="s">
        <v>18</v>
      </c>
      <c r="B1083" s="94"/>
      <c r="C1083" s="69" t="s">
        <v>67</v>
      </c>
      <c r="D1083" s="70"/>
      <c r="E1083" s="19"/>
      <c r="F1083" s="19"/>
      <c r="G1083" s="19">
        <v>0</v>
      </c>
      <c r="H1083" s="19">
        <v>18</v>
      </c>
      <c r="I1083" s="19"/>
      <c r="J1083" s="19">
        <v>18</v>
      </c>
      <c r="K1083" s="19">
        <v>18</v>
      </c>
      <c r="L1083" s="19">
        <v>4</v>
      </c>
      <c r="M1083" s="19"/>
      <c r="N1083" s="19">
        <v>4</v>
      </c>
      <c r="O1083" s="74">
        <v>222.2222222222222</v>
      </c>
      <c r="P1083" s="8" t="s">
        <v>88</v>
      </c>
    </row>
    <row r="1084" spans="1:16" ht="19.5">
      <c r="A1084" s="28" t="s">
        <v>18</v>
      </c>
      <c r="B1084" s="95"/>
      <c r="C1084" s="69" t="s">
        <v>68</v>
      </c>
      <c r="D1084" s="70"/>
      <c r="E1084" s="19">
        <v>2</v>
      </c>
      <c r="F1084" s="19">
        <v>0</v>
      </c>
      <c r="G1084" s="19">
        <v>2</v>
      </c>
      <c r="H1084" s="19">
        <v>153.4</v>
      </c>
      <c r="I1084" s="19">
        <v>0</v>
      </c>
      <c r="J1084" s="19">
        <v>153.4</v>
      </c>
      <c r="K1084" s="19">
        <v>155.4</v>
      </c>
      <c r="L1084" s="19">
        <v>1192.0999999999999</v>
      </c>
      <c r="M1084" s="19">
        <v>0</v>
      </c>
      <c r="N1084" s="19">
        <v>1192.0999999999999</v>
      </c>
      <c r="O1084" s="74">
        <v>7771.186440677965</v>
      </c>
      <c r="P1084" s="8" t="s">
        <v>88</v>
      </c>
    </row>
    <row r="1085" spans="1:16" ht="19.5">
      <c r="A1085" s="28" t="s">
        <v>18</v>
      </c>
      <c r="B1085" s="94" t="s">
        <v>69</v>
      </c>
      <c r="C1085" s="93" t="s">
        <v>70</v>
      </c>
      <c r="D1085" s="3" t="s">
        <v>71</v>
      </c>
      <c r="E1085" s="19"/>
      <c r="F1085" s="19"/>
      <c r="G1085" s="19">
        <v>0</v>
      </c>
      <c r="H1085" s="19">
        <v>310</v>
      </c>
      <c r="I1085" s="19"/>
      <c r="J1085" s="19">
        <v>310</v>
      </c>
      <c r="K1085" s="19">
        <v>310</v>
      </c>
      <c r="L1085" s="19">
        <v>52500</v>
      </c>
      <c r="M1085" s="19"/>
      <c r="N1085" s="19">
        <v>52500</v>
      </c>
      <c r="O1085" s="74">
        <v>169354.83870967739</v>
      </c>
      <c r="P1085" s="8" t="s">
        <v>88</v>
      </c>
    </row>
    <row r="1086" spans="1:16" ht="19.5">
      <c r="A1086" s="28" t="s">
        <v>18</v>
      </c>
      <c r="B1086" s="94"/>
      <c r="C1086" s="94"/>
      <c r="D1086" s="3" t="s">
        <v>22</v>
      </c>
      <c r="E1086" s="19"/>
      <c r="F1086" s="19"/>
      <c r="G1086" s="19">
        <v>0</v>
      </c>
      <c r="H1086" s="19">
        <v>4.5</v>
      </c>
      <c r="I1086" s="19"/>
      <c r="J1086" s="19">
        <v>4.5</v>
      </c>
      <c r="K1086" s="19">
        <v>4.5</v>
      </c>
      <c r="L1086" s="19">
        <v>1125</v>
      </c>
      <c r="M1086" s="19"/>
      <c r="N1086" s="19">
        <v>1125</v>
      </c>
      <c r="O1086" s="74">
        <v>250000</v>
      </c>
      <c r="P1086" s="8" t="s">
        <v>88</v>
      </c>
    </row>
    <row r="1087" spans="1:16" ht="19.5">
      <c r="A1087" s="28" t="s">
        <v>18</v>
      </c>
      <c r="B1087" s="94"/>
      <c r="C1087" s="94"/>
      <c r="D1087" s="3" t="s">
        <v>23</v>
      </c>
      <c r="E1087" s="19"/>
      <c r="F1087" s="19"/>
      <c r="G1087" s="19">
        <v>0</v>
      </c>
      <c r="H1087" s="19">
        <v>70</v>
      </c>
      <c r="I1087" s="19"/>
      <c r="J1087" s="19">
        <v>70</v>
      </c>
      <c r="K1087" s="19">
        <v>70</v>
      </c>
      <c r="L1087" s="19">
        <v>10900</v>
      </c>
      <c r="M1087" s="19"/>
      <c r="N1087" s="19">
        <v>10900</v>
      </c>
      <c r="O1087" s="74">
        <v>155714.28571428571</v>
      </c>
      <c r="P1087" s="8" t="s">
        <v>88</v>
      </c>
    </row>
    <row r="1088" spans="1:16" ht="19.5">
      <c r="A1088" s="28" t="s">
        <v>18</v>
      </c>
      <c r="B1088" s="94"/>
      <c r="C1088" s="94"/>
      <c r="D1088" s="3" t="s">
        <v>24</v>
      </c>
      <c r="E1088" s="19"/>
      <c r="F1088" s="19"/>
      <c r="G1088" s="19">
        <v>0</v>
      </c>
      <c r="H1088" s="19">
        <v>0.6</v>
      </c>
      <c r="I1088" s="19"/>
      <c r="J1088" s="19">
        <v>0.6</v>
      </c>
      <c r="K1088" s="19">
        <v>0.6</v>
      </c>
      <c r="L1088" s="19">
        <v>90</v>
      </c>
      <c r="M1088" s="19"/>
      <c r="N1088" s="19">
        <v>90</v>
      </c>
      <c r="O1088" s="74">
        <v>150000</v>
      </c>
      <c r="P1088" s="8" t="s">
        <v>88</v>
      </c>
    </row>
    <row r="1089" spans="1:16" ht="19.5">
      <c r="A1089" s="28" t="s">
        <v>18</v>
      </c>
      <c r="B1089" s="94"/>
      <c r="C1089" s="94"/>
      <c r="D1089" s="3" t="s">
        <v>25</v>
      </c>
      <c r="E1089" s="19"/>
      <c r="F1089" s="19"/>
      <c r="G1089" s="19">
        <v>0</v>
      </c>
      <c r="H1089" s="19">
        <v>55</v>
      </c>
      <c r="I1089" s="19"/>
      <c r="J1089" s="19">
        <v>55</v>
      </c>
      <c r="K1089" s="19">
        <v>55</v>
      </c>
      <c r="L1089" s="19">
        <v>1650</v>
      </c>
      <c r="M1089" s="19"/>
      <c r="N1089" s="19">
        <v>1650</v>
      </c>
      <c r="O1089" s="74">
        <v>30000</v>
      </c>
      <c r="P1089" s="8" t="s">
        <v>88</v>
      </c>
    </row>
    <row r="1090" spans="1:16" ht="19.5">
      <c r="A1090" s="28" t="s">
        <v>18</v>
      </c>
      <c r="B1090" s="94"/>
      <c r="C1090" s="95"/>
      <c r="D1090" s="15" t="s">
        <v>72</v>
      </c>
      <c r="E1090" s="19">
        <v>0</v>
      </c>
      <c r="F1090" s="19">
        <v>0</v>
      </c>
      <c r="G1090" s="19">
        <v>0</v>
      </c>
      <c r="H1090" s="19">
        <v>440.1</v>
      </c>
      <c r="I1090" s="19">
        <v>0</v>
      </c>
      <c r="J1090" s="19">
        <v>440.1</v>
      </c>
      <c r="K1090" s="19">
        <v>440.1</v>
      </c>
      <c r="L1090" s="19">
        <v>66265</v>
      </c>
      <c r="M1090" s="19">
        <v>0</v>
      </c>
      <c r="N1090" s="19">
        <v>66265</v>
      </c>
      <c r="O1090" s="74">
        <v>150568.05271529197</v>
      </c>
      <c r="P1090" s="8" t="s">
        <v>88</v>
      </c>
    </row>
    <row r="1091" spans="1:16" ht="19.5">
      <c r="A1091" s="28" t="s">
        <v>18</v>
      </c>
      <c r="B1091" s="94"/>
      <c r="C1091" s="93" t="s">
        <v>73</v>
      </c>
      <c r="D1091" s="3" t="s">
        <v>21</v>
      </c>
      <c r="E1091" s="19"/>
      <c r="F1091" s="19"/>
      <c r="G1091" s="19">
        <v>0</v>
      </c>
      <c r="H1091" s="19"/>
      <c r="I1091" s="19"/>
      <c r="J1091" s="19">
        <v>0</v>
      </c>
      <c r="K1091" s="19">
        <v>0</v>
      </c>
      <c r="L1091" s="19"/>
      <c r="M1091" s="19"/>
      <c r="N1091" s="19">
        <v>0</v>
      </c>
      <c r="O1091" s="74"/>
      <c r="P1091" s="8" t="s">
        <v>88</v>
      </c>
    </row>
    <row r="1092" spans="1:16" ht="19.5">
      <c r="A1092" s="28" t="s">
        <v>18</v>
      </c>
      <c r="B1092" s="94"/>
      <c r="C1092" s="94"/>
      <c r="D1092" s="3" t="s">
        <v>74</v>
      </c>
      <c r="E1092" s="19"/>
      <c r="F1092" s="19"/>
      <c r="G1092" s="19"/>
      <c r="H1092" s="19"/>
      <c r="I1092" s="19"/>
      <c r="J1092" s="19">
        <v>0</v>
      </c>
      <c r="K1092" s="19">
        <v>0</v>
      </c>
      <c r="L1092" s="19">
        <v>200</v>
      </c>
      <c r="M1092" s="19"/>
      <c r="N1092" s="19">
        <v>200</v>
      </c>
      <c r="O1092" s="74">
        <v>200000</v>
      </c>
      <c r="P1092" s="8" t="s">
        <v>88</v>
      </c>
    </row>
    <row r="1093" spans="1:16" ht="19.5">
      <c r="A1093" s="28" t="s">
        <v>18</v>
      </c>
      <c r="B1093" s="94"/>
      <c r="C1093" s="94"/>
      <c r="D1093" s="3" t="s">
        <v>75</v>
      </c>
      <c r="E1093" s="19"/>
      <c r="F1093" s="19"/>
      <c r="G1093" s="19">
        <v>0</v>
      </c>
      <c r="H1093" s="19">
        <v>1.5</v>
      </c>
      <c r="I1093" s="19"/>
      <c r="J1093" s="19">
        <v>1.5</v>
      </c>
      <c r="K1093" s="19">
        <v>1.5</v>
      </c>
      <c r="L1093" s="19">
        <v>530</v>
      </c>
      <c r="M1093" s="19"/>
      <c r="N1093" s="19">
        <v>530</v>
      </c>
      <c r="O1093" s="74">
        <v>353333.33333333331</v>
      </c>
      <c r="P1093" s="8" t="s">
        <v>88</v>
      </c>
    </row>
    <row r="1094" spans="1:16" ht="19.5">
      <c r="A1094" s="28" t="s">
        <v>18</v>
      </c>
      <c r="B1094" s="94"/>
      <c r="C1094" s="95"/>
      <c r="D1094" s="15" t="s">
        <v>76</v>
      </c>
      <c r="E1094" s="19">
        <v>0</v>
      </c>
      <c r="F1094" s="19">
        <v>0</v>
      </c>
      <c r="G1094" s="19">
        <v>0</v>
      </c>
      <c r="H1094" s="19">
        <v>1.5</v>
      </c>
      <c r="I1094" s="19">
        <v>0</v>
      </c>
      <c r="J1094" s="19">
        <v>1.5</v>
      </c>
      <c r="K1094" s="19">
        <v>1.5</v>
      </c>
      <c r="L1094" s="19">
        <v>730</v>
      </c>
      <c r="M1094" s="19">
        <v>0</v>
      </c>
      <c r="N1094" s="19">
        <v>730</v>
      </c>
      <c r="O1094" s="74">
        <v>486666.66666666669</v>
      </c>
      <c r="P1094" s="8" t="s">
        <v>88</v>
      </c>
    </row>
    <row r="1095" spans="1:16" ht="19.5">
      <c r="A1095" s="28" t="s">
        <v>18</v>
      </c>
      <c r="B1095" s="95"/>
      <c r="C1095" s="16" t="s">
        <v>77</v>
      </c>
      <c r="D1095" s="16"/>
      <c r="E1095" s="19">
        <v>0</v>
      </c>
      <c r="F1095" s="19">
        <v>0</v>
      </c>
      <c r="G1095" s="19"/>
      <c r="H1095" s="19">
        <v>441.6</v>
      </c>
      <c r="I1095" s="19">
        <v>0</v>
      </c>
      <c r="J1095" s="19">
        <v>441.6</v>
      </c>
      <c r="K1095" s="19">
        <v>441.6</v>
      </c>
      <c r="L1095" s="19">
        <v>66995</v>
      </c>
      <c r="M1095" s="19">
        <v>0</v>
      </c>
      <c r="N1095" s="19">
        <v>66995</v>
      </c>
      <c r="O1095" s="74">
        <v>151709.6920289855</v>
      </c>
      <c r="P1095" s="8" t="s">
        <v>88</v>
      </c>
    </row>
    <row r="1096" spans="1:16" ht="19.5">
      <c r="A1096" s="28" t="s">
        <v>18</v>
      </c>
      <c r="B1096" s="84" t="s">
        <v>78</v>
      </c>
      <c r="C1096" s="3" t="s">
        <v>79</v>
      </c>
      <c r="D1096" s="3"/>
      <c r="E1096" s="19">
        <v>10</v>
      </c>
      <c r="F1096" s="19"/>
      <c r="G1096" s="19">
        <v>10</v>
      </c>
      <c r="H1096" s="19">
        <v>45</v>
      </c>
      <c r="I1096" s="19"/>
      <c r="J1096" s="19">
        <v>45</v>
      </c>
      <c r="K1096" s="19">
        <v>55</v>
      </c>
      <c r="L1096" s="19">
        <v>0.2</v>
      </c>
      <c r="M1096" s="19"/>
      <c r="N1096" s="19">
        <v>0.2</v>
      </c>
      <c r="O1096" s="5">
        <v>4.4444444444444446</v>
      </c>
      <c r="P1096" s="8" t="s">
        <v>88</v>
      </c>
    </row>
    <row r="1097" spans="1:16" ht="19.5">
      <c r="A1097" s="28" t="s">
        <v>18</v>
      </c>
      <c r="B1097" s="85"/>
      <c r="C1097" s="3" t="s">
        <v>80</v>
      </c>
      <c r="D1097" s="3"/>
      <c r="E1097" s="19">
        <v>1</v>
      </c>
      <c r="F1097" s="19"/>
      <c r="G1097" s="19">
        <v>1</v>
      </c>
      <c r="H1097" s="19"/>
      <c r="I1097" s="19"/>
      <c r="J1097" s="19">
        <v>0</v>
      </c>
      <c r="K1097" s="19"/>
      <c r="L1097" s="19">
        <v>0</v>
      </c>
      <c r="M1097" s="19"/>
      <c r="N1097" s="19">
        <v>0</v>
      </c>
      <c r="O1097" s="74"/>
      <c r="P1097" s="8" t="s">
        <v>88</v>
      </c>
    </row>
    <row r="1098" spans="1:16" ht="19.5">
      <c r="A1098" s="28" t="s">
        <v>18</v>
      </c>
      <c r="B1098" s="85"/>
      <c r="C1098" s="3" t="s">
        <v>81</v>
      </c>
      <c r="D1098" s="3"/>
      <c r="E1098" s="19">
        <v>2</v>
      </c>
      <c r="F1098" s="19"/>
      <c r="G1098" s="19">
        <v>2</v>
      </c>
      <c r="H1098" s="19">
        <v>11</v>
      </c>
      <c r="I1098" s="19"/>
      <c r="J1098" s="19">
        <v>11</v>
      </c>
      <c r="K1098" s="19">
        <v>13</v>
      </c>
      <c r="L1098" s="19">
        <v>190.3</v>
      </c>
      <c r="M1098" s="19"/>
      <c r="N1098" s="19">
        <v>190.3</v>
      </c>
      <c r="O1098" s="74">
        <v>17300</v>
      </c>
      <c r="P1098" s="8" t="s">
        <v>88</v>
      </c>
    </row>
    <row r="1099" spans="1:16" ht="19.5">
      <c r="A1099" s="28" t="s">
        <v>18</v>
      </c>
      <c r="B1099" s="85"/>
      <c r="C1099" s="3" t="s">
        <v>82</v>
      </c>
      <c r="D1099" s="3"/>
      <c r="E1099" s="19"/>
      <c r="F1099" s="19"/>
      <c r="G1099" s="19">
        <v>0</v>
      </c>
      <c r="H1099" s="19">
        <v>179</v>
      </c>
      <c r="I1099" s="19"/>
      <c r="J1099" s="19">
        <v>179</v>
      </c>
      <c r="K1099" s="19">
        <v>179</v>
      </c>
      <c r="L1099" s="19">
        <v>180</v>
      </c>
      <c r="M1099" s="19"/>
      <c r="N1099" s="19">
        <v>180</v>
      </c>
      <c r="O1099" s="74">
        <v>1005.586592178771</v>
      </c>
      <c r="P1099" s="8" t="s">
        <v>88</v>
      </c>
    </row>
    <row r="1100" spans="1:16" ht="19.5">
      <c r="A1100" s="28" t="s">
        <v>18</v>
      </c>
      <c r="B1100" s="85"/>
      <c r="C1100" s="3" t="s">
        <v>83</v>
      </c>
      <c r="D1100" s="3"/>
      <c r="E1100" s="19"/>
      <c r="F1100" s="19"/>
      <c r="G1100" s="19">
        <v>0</v>
      </c>
      <c r="H1100" s="19">
        <v>4.13</v>
      </c>
      <c r="I1100" s="19"/>
      <c r="J1100" s="19">
        <v>4.13</v>
      </c>
      <c r="K1100" s="19">
        <v>4.13</v>
      </c>
      <c r="L1100" s="19">
        <v>722</v>
      </c>
      <c r="M1100" s="19"/>
      <c r="N1100" s="19">
        <v>722</v>
      </c>
      <c r="O1100" s="74">
        <v>174818.40193704603</v>
      </c>
      <c r="P1100" s="8" t="s">
        <v>88</v>
      </c>
    </row>
    <row r="1101" spans="1:16" ht="19.5">
      <c r="A1101" s="28" t="s">
        <v>18</v>
      </c>
      <c r="B1101" s="86"/>
      <c r="C1101" s="69" t="s">
        <v>84</v>
      </c>
      <c r="D1101" s="70"/>
      <c r="E1101" s="19">
        <v>13</v>
      </c>
      <c r="F1101" s="19">
        <v>0</v>
      </c>
      <c r="G1101" s="19">
        <v>13</v>
      </c>
      <c r="H1101" s="19">
        <v>239.13</v>
      </c>
      <c r="I1101" s="19">
        <v>0</v>
      </c>
      <c r="J1101" s="19">
        <v>239.13</v>
      </c>
      <c r="K1101" s="19">
        <v>251.13</v>
      </c>
      <c r="L1101" s="19">
        <v>1092.5</v>
      </c>
      <c r="M1101" s="19">
        <v>0</v>
      </c>
      <c r="N1101" s="19">
        <v>1092.5</v>
      </c>
      <c r="O1101" s="74">
        <v>4568.6446702630374</v>
      </c>
      <c r="P1101" s="8" t="s">
        <v>88</v>
      </c>
    </row>
    <row r="1102" spans="1:16" ht="19.5">
      <c r="A1102" s="28" t="s">
        <v>18</v>
      </c>
      <c r="B1102" s="87" t="s">
        <v>85</v>
      </c>
      <c r="C1102" s="88"/>
      <c r="D1102" s="89"/>
      <c r="E1102" s="19">
        <v>105</v>
      </c>
      <c r="F1102" s="19">
        <v>0</v>
      </c>
      <c r="G1102" s="19">
        <v>105</v>
      </c>
      <c r="H1102" s="19">
        <v>1859.31</v>
      </c>
      <c r="I1102" s="19">
        <v>0</v>
      </c>
      <c r="J1102" s="19">
        <v>1859.31</v>
      </c>
      <c r="K1102" s="19">
        <v>1963.31</v>
      </c>
      <c r="L1102" s="19">
        <v>82756.37000000001</v>
      </c>
      <c r="M1102" s="19">
        <v>0</v>
      </c>
      <c r="N1102" s="19">
        <v>82756.37000000001</v>
      </c>
      <c r="O1102" s="74"/>
      <c r="P1102" s="8" t="s">
        <v>88</v>
      </c>
    </row>
    <row r="1103" spans="1:16" ht="19.5">
      <c r="A1103" s="28" t="s">
        <v>19</v>
      </c>
      <c r="B1103" s="98" t="s">
        <v>26</v>
      </c>
      <c r="C1103" s="99"/>
      <c r="D1103" s="100"/>
      <c r="E1103" s="96" t="s">
        <v>27</v>
      </c>
      <c r="F1103" s="96"/>
      <c r="G1103" s="96"/>
      <c r="H1103" s="96" t="s">
        <v>28</v>
      </c>
      <c r="I1103" s="96"/>
      <c r="J1103" s="96"/>
      <c r="K1103" s="96" t="s">
        <v>29</v>
      </c>
      <c r="L1103" s="96" t="s">
        <v>30</v>
      </c>
      <c r="M1103" s="96"/>
      <c r="N1103" s="96"/>
      <c r="O1103" s="96" t="s">
        <v>31</v>
      </c>
      <c r="P1103" s="96"/>
    </row>
    <row r="1104" spans="1:16" ht="19.5">
      <c r="A1104" s="28" t="s">
        <v>19</v>
      </c>
      <c r="B1104" s="101"/>
      <c r="C1104" s="102"/>
      <c r="D1104" s="103"/>
      <c r="E1104" s="74" t="s">
        <v>32</v>
      </c>
      <c r="F1104" s="74" t="s">
        <v>33</v>
      </c>
      <c r="G1104" s="74" t="s">
        <v>0</v>
      </c>
      <c r="H1104" s="74" t="s">
        <v>32</v>
      </c>
      <c r="I1104" s="74" t="s">
        <v>33</v>
      </c>
      <c r="J1104" s="74" t="s">
        <v>0</v>
      </c>
      <c r="K1104" s="96"/>
      <c r="L1104" s="74" t="s">
        <v>32</v>
      </c>
      <c r="M1104" s="74" t="s">
        <v>33</v>
      </c>
      <c r="N1104" s="74" t="s">
        <v>0</v>
      </c>
      <c r="O1104" s="74" t="s">
        <v>32</v>
      </c>
      <c r="P1104" s="74" t="s">
        <v>33</v>
      </c>
    </row>
    <row r="1105" spans="1:16" ht="19.5">
      <c r="A1105" s="28" t="s">
        <v>19</v>
      </c>
      <c r="B1105" s="97" t="s">
        <v>34</v>
      </c>
      <c r="C1105" s="72" t="s">
        <v>35</v>
      </c>
      <c r="D1105" s="73"/>
      <c r="E1105" s="8"/>
      <c r="F1105" s="8"/>
      <c r="G1105" s="8">
        <f>SUM(E1105:F1105)</f>
        <v>0</v>
      </c>
      <c r="H1105" s="8"/>
      <c r="I1105" s="8"/>
      <c r="J1105" s="8">
        <f>SUM(H1105:I1105)</f>
        <v>0</v>
      </c>
      <c r="K1105" s="8">
        <f>J1105+G1105</f>
        <v>0</v>
      </c>
      <c r="L1105" s="8"/>
      <c r="M1105" s="8"/>
      <c r="N1105" s="8">
        <f>SUM(L1105:M1105)</f>
        <v>0</v>
      </c>
      <c r="O1105" s="8"/>
      <c r="P1105" s="8" t="s">
        <v>88</v>
      </c>
    </row>
    <row r="1106" spans="1:16" ht="19.5">
      <c r="A1106" s="28" t="s">
        <v>19</v>
      </c>
      <c r="B1106" s="97"/>
      <c r="C1106" s="72" t="s">
        <v>36</v>
      </c>
      <c r="D1106" s="73"/>
      <c r="E1106" s="7"/>
      <c r="F1106" s="7"/>
      <c r="G1106" s="8">
        <f t="shared" ref="G1106:G1110" si="62">SUM(E1106:F1106)</f>
        <v>0</v>
      </c>
      <c r="H1106" s="7"/>
      <c r="I1106" s="7"/>
      <c r="J1106" s="8">
        <f t="shared" ref="J1106:J1110" si="63">SUM(H1106:I1106)</f>
        <v>0</v>
      </c>
      <c r="K1106" s="8">
        <f t="shared" ref="K1106:K1110" si="64">J1106+G1106</f>
        <v>0</v>
      </c>
      <c r="L1106" s="7"/>
      <c r="M1106" s="7"/>
      <c r="N1106" s="8">
        <f t="shared" ref="N1106:N1110" si="65">SUM(L1106:M1106)</f>
        <v>0</v>
      </c>
      <c r="O1106" s="8"/>
      <c r="P1106" s="8" t="s">
        <v>88</v>
      </c>
    </row>
    <row r="1107" spans="1:16" ht="19.5">
      <c r="A1107" s="28" t="s">
        <v>19</v>
      </c>
      <c r="B1107" s="97"/>
      <c r="C1107" s="72" t="s">
        <v>37</v>
      </c>
      <c r="D1107" s="73"/>
      <c r="E1107" s="7"/>
      <c r="F1107" s="7"/>
      <c r="G1107" s="8">
        <f t="shared" si="62"/>
        <v>0</v>
      </c>
      <c r="H1107" s="7"/>
      <c r="I1107" s="7"/>
      <c r="J1107" s="8">
        <f t="shared" si="63"/>
        <v>0</v>
      </c>
      <c r="K1107" s="8">
        <f t="shared" si="64"/>
        <v>0</v>
      </c>
      <c r="L1107" s="7"/>
      <c r="M1107" s="7"/>
      <c r="N1107" s="8">
        <f t="shared" si="65"/>
        <v>0</v>
      </c>
      <c r="O1107" s="8"/>
      <c r="P1107" s="8" t="s">
        <v>88</v>
      </c>
    </row>
    <row r="1108" spans="1:16" ht="19.5">
      <c r="A1108" s="28" t="s">
        <v>19</v>
      </c>
      <c r="B1108" s="97"/>
      <c r="C1108" s="72" t="s">
        <v>38</v>
      </c>
      <c r="D1108" s="73"/>
      <c r="E1108" s="7">
        <f>SUM(E1105:E1107)</f>
        <v>0</v>
      </c>
      <c r="F1108" s="7">
        <f t="shared" ref="F1108:N1108" si="66">SUM(F1105:F1107)</f>
        <v>0</v>
      </c>
      <c r="G1108" s="8">
        <f t="shared" si="66"/>
        <v>0</v>
      </c>
      <c r="H1108" s="7">
        <f t="shared" si="66"/>
        <v>0</v>
      </c>
      <c r="I1108" s="7">
        <f t="shared" si="66"/>
        <v>0</v>
      </c>
      <c r="J1108" s="8">
        <f t="shared" si="66"/>
        <v>0</v>
      </c>
      <c r="K1108" s="8">
        <f t="shared" si="66"/>
        <v>0</v>
      </c>
      <c r="L1108" s="7">
        <f t="shared" si="66"/>
        <v>0</v>
      </c>
      <c r="M1108" s="7">
        <f t="shared" si="66"/>
        <v>0</v>
      </c>
      <c r="N1108" s="8">
        <f t="shared" si="66"/>
        <v>0</v>
      </c>
      <c r="O1108" s="8"/>
      <c r="P1108" s="8" t="s">
        <v>88</v>
      </c>
    </row>
    <row r="1109" spans="1:16" ht="19.5">
      <c r="A1109" s="28" t="s">
        <v>19</v>
      </c>
      <c r="B1109" s="84" t="s">
        <v>39</v>
      </c>
      <c r="C1109" s="69" t="s">
        <v>40</v>
      </c>
      <c r="D1109" s="70"/>
      <c r="E1109" s="7"/>
      <c r="F1109" s="7"/>
      <c r="G1109" s="8">
        <f t="shared" si="62"/>
        <v>0</v>
      </c>
      <c r="H1109" s="7"/>
      <c r="I1109" s="7"/>
      <c r="J1109" s="8">
        <f t="shared" si="63"/>
        <v>0</v>
      </c>
      <c r="K1109" s="8">
        <f t="shared" si="64"/>
        <v>0</v>
      </c>
      <c r="L1109" s="7"/>
      <c r="M1109" s="7"/>
      <c r="N1109" s="8">
        <f t="shared" si="65"/>
        <v>0</v>
      </c>
      <c r="O1109" s="8"/>
      <c r="P1109" s="8" t="s">
        <v>88</v>
      </c>
    </row>
    <row r="1110" spans="1:16" ht="19.5">
      <c r="A1110" s="28" t="s">
        <v>19</v>
      </c>
      <c r="B1110" s="85" t="s">
        <v>39</v>
      </c>
      <c r="C1110" s="72" t="s">
        <v>41</v>
      </c>
      <c r="D1110" s="73"/>
      <c r="E1110" s="7"/>
      <c r="F1110" s="7"/>
      <c r="G1110" s="8">
        <f t="shared" si="62"/>
        <v>0</v>
      </c>
      <c r="H1110" s="7"/>
      <c r="I1110" s="7"/>
      <c r="J1110" s="8">
        <f t="shared" si="63"/>
        <v>0</v>
      </c>
      <c r="K1110" s="8">
        <f t="shared" si="64"/>
        <v>0</v>
      </c>
      <c r="L1110" s="7"/>
      <c r="M1110" s="7"/>
      <c r="N1110" s="8">
        <f t="shared" si="65"/>
        <v>0</v>
      </c>
      <c r="O1110" s="8"/>
      <c r="P1110" s="8" t="s">
        <v>88</v>
      </c>
    </row>
    <row r="1111" spans="1:16" ht="19.5">
      <c r="A1111" s="28" t="s">
        <v>19</v>
      </c>
      <c r="B1111" s="85"/>
      <c r="C1111" s="72" t="s">
        <v>42</v>
      </c>
      <c r="D1111" s="73"/>
      <c r="E1111" s="19">
        <v>0</v>
      </c>
      <c r="F1111" s="19"/>
      <c r="G1111" s="19">
        <v>0</v>
      </c>
      <c r="H1111" s="19">
        <v>8</v>
      </c>
      <c r="I1111" s="19"/>
      <c r="J1111" s="19">
        <v>8</v>
      </c>
      <c r="K1111" s="19">
        <v>8</v>
      </c>
      <c r="L1111" s="19">
        <v>4</v>
      </c>
      <c r="M1111" s="19"/>
      <c r="N1111" s="19">
        <v>4</v>
      </c>
      <c r="O1111" s="8">
        <v>500</v>
      </c>
      <c r="P1111" s="8" t="s">
        <v>88</v>
      </c>
    </row>
    <row r="1112" spans="1:16" ht="19.5">
      <c r="A1112" s="28" t="s">
        <v>19</v>
      </c>
      <c r="B1112" s="85"/>
      <c r="C1112" s="72" t="s">
        <v>43</v>
      </c>
      <c r="D1112" s="73"/>
      <c r="E1112" s="19"/>
      <c r="F1112" s="19"/>
      <c r="G1112" s="19">
        <v>0</v>
      </c>
      <c r="H1112" s="19"/>
      <c r="I1112" s="19"/>
      <c r="J1112" s="19">
        <v>0</v>
      </c>
      <c r="K1112" s="19">
        <v>0</v>
      </c>
      <c r="L1112" s="19"/>
      <c r="M1112" s="19"/>
      <c r="N1112" s="19">
        <v>0</v>
      </c>
      <c r="O1112" s="8"/>
      <c r="P1112" s="8" t="s">
        <v>88</v>
      </c>
    </row>
    <row r="1113" spans="1:16" ht="19.5">
      <c r="A1113" s="28" t="s">
        <v>19</v>
      </c>
      <c r="B1113" s="85"/>
      <c r="C1113" s="72" t="s">
        <v>44</v>
      </c>
      <c r="D1113" s="73"/>
      <c r="E1113" s="19"/>
      <c r="F1113" s="19"/>
      <c r="G1113" s="19">
        <v>0</v>
      </c>
      <c r="H1113" s="19"/>
      <c r="I1113" s="19"/>
      <c r="J1113" s="19">
        <v>0</v>
      </c>
      <c r="K1113" s="19">
        <v>0</v>
      </c>
      <c r="L1113" s="19"/>
      <c r="M1113" s="19"/>
      <c r="N1113" s="19">
        <v>0</v>
      </c>
      <c r="O1113" s="8"/>
      <c r="P1113" s="8" t="s">
        <v>88</v>
      </c>
    </row>
    <row r="1114" spans="1:16" ht="19.5">
      <c r="A1114" s="28" t="s">
        <v>19</v>
      </c>
      <c r="B1114" s="85"/>
      <c r="C1114" s="72" t="s">
        <v>45</v>
      </c>
      <c r="D1114" s="73"/>
      <c r="E1114" s="19"/>
      <c r="F1114" s="19"/>
      <c r="G1114" s="19">
        <v>0</v>
      </c>
      <c r="H1114" s="19"/>
      <c r="I1114" s="19"/>
      <c r="J1114" s="19">
        <v>0</v>
      </c>
      <c r="K1114" s="19">
        <v>0</v>
      </c>
      <c r="L1114" s="19"/>
      <c r="M1114" s="19"/>
      <c r="N1114" s="19">
        <v>0</v>
      </c>
      <c r="O1114" s="8"/>
      <c r="P1114" s="8" t="s">
        <v>88</v>
      </c>
    </row>
    <row r="1115" spans="1:16" ht="19.5">
      <c r="A1115" s="28" t="s">
        <v>19</v>
      </c>
      <c r="B1115" s="85"/>
      <c r="C1115" s="72" t="s">
        <v>46</v>
      </c>
      <c r="D1115" s="73"/>
      <c r="E1115" s="19">
        <v>0</v>
      </c>
      <c r="F1115" s="19"/>
      <c r="G1115" s="19">
        <v>0</v>
      </c>
      <c r="H1115" s="19">
        <v>15</v>
      </c>
      <c r="I1115" s="19"/>
      <c r="J1115" s="19">
        <v>15</v>
      </c>
      <c r="K1115" s="19">
        <v>15</v>
      </c>
      <c r="L1115" s="19">
        <v>6</v>
      </c>
      <c r="M1115" s="19"/>
      <c r="N1115" s="19">
        <v>6</v>
      </c>
      <c r="O1115" s="74">
        <v>400</v>
      </c>
      <c r="P1115" s="8" t="s">
        <v>88</v>
      </c>
    </row>
    <row r="1116" spans="1:16" ht="19.5">
      <c r="A1116" s="28" t="s">
        <v>19</v>
      </c>
      <c r="B1116" s="85"/>
      <c r="C1116" s="72" t="s">
        <v>47</v>
      </c>
      <c r="D1116" s="73"/>
      <c r="E1116" s="19"/>
      <c r="F1116" s="19"/>
      <c r="G1116" s="19">
        <v>0</v>
      </c>
      <c r="H1116" s="19"/>
      <c r="I1116" s="19"/>
      <c r="J1116" s="19">
        <v>0</v>
      </c>
      <c r="K1116" s="19">
        <v>0</v>
      </c>
      <c r="L1116" s="19"/>
      <c r="M1116" s="19"/>
      <c r="N1116" s="19">
        <v>0</v>
      </c>
      <c r="O1116" s="74"/>
      <c r="P1116" s="8" t="s">
        <v>88</v>
      </c>
    </row>
    <row r="1117" spans="1:16" ht="19.5">
      <c r="A1117" s="28" t="s">
        <v>19</v>
      </c>
      <c r="B1117" s="86"/>
      <c r="C1117" s="69" t="s">
        <v>48</v>
      </c>
      <c r="D1117" s="69"/>
      <c r="E1117" s="19">
        <v>0</v>
      </c>
      <c r="F1117" s="19">
        <v>0</v>
      </c>
      <c r="G1117" s="19">
        <v>0</v>
      </c>
      <c r="H1117" s="19">
        <v>23</v>
      </c>
      <c r="I1117" s="19">
        <v>0</v>
      </c>
      <c r="J1117" s="19">
        <v>23</v>
      </c>
      <c r="K1117" s="19">
        <v>23</v>
      </c>
      <c r="L1117" s="19">
        <v>10</v>
      </c>
      <c r="M1117" s="19">
        <v>0</v>
      </c>
      <c r="N1117" s="19">
        <v>10</v>
      </c>
      <c r="O1117" s="74">
        <v>434.78260869565219</v>
      </c>
      <c r="P1117" s="8" t="s">
        <v>88</v>
      </c>
    </row>
    <row r="1118" spans="1:16" ht="19.5">
      <c r="A1118" s="28" t="s">
        <v>19</v>
      </c>
      <c r="B1118" s="90" t="s">
        <v>49</v>
      </c>
      <c r="C1118" s="69" t="s">
        <v>50</v>
      </c>
      <c r="D1118" s="70"/>
      <c r="E1118" s="19"/>
      <c r="F1118" s="19"/>
      <c r="G1118" s="19">
        <v>0</v>
      </c>
      <c r="H1118" s="19">
        <v>7</v>
      </c>
      <c r="I1118" s="19"/>
      <c r="J1118" s="19">
        <v>7</v>
      </c>
      <c r="K1118" s="19">
        <v>7</v>
      </c>
      <c r="L1118" s="19">
        <v>4.6500000000000004</v>
      </c>
      <c r="M1118" s="19"/>
      <c r="N1118" s="19">
        <v>4.6500000000000004</v>
      </c>
      <c r="O1118" s="74">
        <v>664.28571428571433</v>
      </c>
      <c r="P1118" s="8" t="s">
        <v>88</v>
      </c>
    </row>
    <row r="1119" spans="1:16" ht="19.5">
      <c r="A1119" s="28" t="s">
        <v>19</v>
      </c>
      <c r="B1119" s="91" t="s">
        <v>49</v>
      </c>
      <c r="C1119" s="69" t="s">
        <v>51</v>
      </c>
      <c r="D1119" s="70"/>
      <c r="E1119" s="19"/>
      <c r="F1119" s="19"/>
      <c r="G1119" s="19">
        <v>0</v>
      </c>
      <c r="H1119" s="19"/>
      <c r="I1119" s="19"/>
      <c r="J1119" s="19">
        <v>0</v>
      </c>
      <c r="K1119" s="19">
        <v>0</v>
      </c>
      <c r="L1119" s="19"/>
      <c r="M1119" s="19"/>
      <c r="N1119" s="19">
        <v>0</v>
      </c>
      <c r="O1119" s="74"/>
      <c r="P1119" s="8" t="s">
        <v>88</v>
      </c>
    </row>
    <row r="1120" spans="1:16" ht="19.5">
      <c r="A1120" s="28" t="s">
        <v>19</v>
      </c>
      <c r="B1120" s="92"/>
      <c r="C1120" s="14" t="s">
        <v>52</v>
      </c>
      <c r="D1120" s="70"/>
      <c r="E1120" s="19">
        <v>0</v>
      </c>
      <c r="F1120" s="19">
        <v>0</v>
      </c>
      <c r="G1120" s="19">
        <v>0</v>
      </c>
      <c r="H1120" s="19">
        <v>7</v>
      </c>
      <c r="I1120" s="19">
        <v>0</v>
      </c>
      <c r="J1120" s="19">
        <v>7</v>
      </c>
      <c r="K1120" s="19">
        <v>7</v>
      </c>
      <c r="L1120" s="19">
        <v>4.6500000000000004</v>
      </c>
      <c r="M1120" s="19">
        <v>0</v>
      </c>
      <c r="N1120" s="19">
        <v>4.6500000000000004</v>
      </c>
      <c r="O1120" s="74">
        <v>664.28571428571433</v>
      </c>
      <c r="P1120" s="8" t="s">
        <v>88</v>
      </c>
    </row>
    <row r="1121" spans="1:16" ht="19.5">
      <c r="A1121" s="28" t="s">
        <v>19</v>
      </c>
      <c r="B1121" s="84" t="s">
        <v>53</v>
      </c>
      <c r="C1121" s="69" t="s">
        <v>54</v>
      </c>
      <c r="D1121" s="70"/>
      <c r="E1121" s="19">
        <v>460</v>
      </c>
      <c r="F1121" s="19"/>
      <c r="G1121" s="19">
        <v>460</v>
      </c>
      <c r="H1121" s="19">
        <v>594</v>
      </c>
      <c r="I1121" s="19"/>
      <c r="J1121" s="19">
        <v>594</v>
      </c>
      <c r="K1121" s="19">
        <v>1054</v>
      </c>
      <c r="L1121" s="19">
        <v>648.38</v>
      </c>
      <c r="M1121" s="19"/>
      <c r="N1121" s="19">
        <v>648.38</v>
      </c>
      <c r="O1121" s="74">
        <v>1091.5488215488217</v>
      </c>
      <c r="P1121" s="8" t="s">
        <v>88</v>
      </c>
    </row>
    <row r="1122" spans="1:16" ht="19.5">
      <c r="A1122" s="28" t="s">
        <v>19</v>
      </c>
      <c r="B1122" s="85"/>
      <c r="C1122" s="69" t="s">
        <v>55</v>
      </c>
      <c r="D1122" s="70"/>
      <c r="E1122" s="19">
        <v>15</v>
      </c>
      <c r="F1122" s="19"/>
      <c r="G1122" s="19">
        <v>15</v>
      </c>
      <c r="H1122" s="19">
        <v>152</v>
      </c>
      <c r="I1122" s="19"/>
      <c r="J1122" s="19">
        <v>152</v>
      </c>
      <c r="K1122" s="19">
        <v>167</v>
      </c>
      <c r="L1122" s="19">
        <v>255.88</v>
      </c>
      <c r="M1122" s="19"/>
      <c r="N1122" s="19">
        <v>255.88</v>
      </c>
      <c r="O1122" s="74">
        <v>1683.421052631579</v>
      </c>
      <c r="P1122" s="8" t="s">
        <v>88</v>
      </c>
    </row>
    <row r="1123" spans="1:16" ht="19.5">
      <c r="A1123" s="28" t="s">
        <v>19</v>
      </c>
      <c r="B1123" s="85"/>
      <c r="C1123" s="69" t="s">
        <v>56</v>
      </c>
      <c r="D1123" s="70"/>
      <c r="E1123" s="19">
        <v>2</v>
      </c>
      <c r="F1123" s="19"/>
      <c r="G1123" s="19">
        <v>2</v>
      </c>
      <c r="H1123" s="19">
        <v>50</v>
      </c>
      <c r="I1123" s="19"/>
      <c r="J1123" s="19">
        <v>50</v>
      </c>
      <c r="K1123" s="19">
        <v>52</v>
      </c>
      <c r="L1123" s="19">
        <v>89.69</v>
      </c>
      <c r="M1123" s="19"/>
      <c r="N1123" s="19">
        <v>89.69</v>
      </c>
      <c r="O1123" s="74">
        <v>1793.8</v>
      </c>
      <c r="P1123" s="8" t="s">
        <v>88</v>
      </c>
    </row>
    <row r="1124" spans="1:16" ht="19.5">
      <c r="A1124" s="28" t="s">
        <v>19</v>
      </c>
      <c r="B1124" s="85"/>
      <c r="C1124" s="69" t="s">
        <v>57</v>
      </c>
      <c r="D1124" s="70"/>
      <c r="E1124" s="19"/>
      <c r="F1124" s="19"/>
      <c r="G1124" s="19">
        <v>0</v>
      </c>
      <c r="H1124" s="19"/>
      <c r="I1124" s="19"/>
      <c r="J1124" s="19">
        <v>0</v>
      </c>
      <c r="K1124" s="19">
        <v>0</v>
      </c>
      <c r="L1124" s="19"/>
      <c r="M1124" s="19"/>
      <c r="N1124" s="19">
        <v>0</v>
      </c>
      <c r="O1124" s="74"/>
      <c r="P1124" s="8" t="s">
        <v>88</v>
      </c>
    </row>
    <row r="1125" spans="1:16" ht="19.5">
      <c r="A1125" s="28" t="s">
        <v>19</v>
      </c>
      <c r="B1125" s="86"/>
      <c r="C1125" s="69" t="s">
        <v>58</v>
      </c>
      <c r="D1125" s="70"/>
      <c r="E1125" s="19">
        <v>477</v>
      </c>
      <c r="F1125" s="19">
        <v>0</v>
      </c>
      <c r="G1125" s="19">
        <v>477</v>
      </c>
      <c r="H1125" s="19">
        <v>796</v>
      </c>
      <c r="I1125" s="19">
        <v>0</v>
      </c>
      <c r="J1125" s="19">
        <v>796</v>
      </c>
      <c r="K1125" s="19">
        <v>1273</v>
      </c>
      <c r="L1125" s="19">
        <v>993.95</v>
      </c>
      <c r="M1125" s="19">
        <v>0</v>
      </c>
      <c r="N1125" s="19">
        <v>993.95</v>
      </c>
      <c r="O1125" s="74">
        <v>1248.680904522613</v>
      </c>
      <c r="P1125" s="8" t="s">
        <v>88</v>
      </c>
    </row>
    <row r="1126" spans="1:16" ht="19.5">
      <c r="A1126" s="28" t="s">
        <v>19</v>
      </c>
      <c r="B1126" s="90" t="s">
        <v>89</v>
      </c>
      <c r="C1126" s="69" t="s">
        <v>59</v>
      </c>
      <c r="D1126" s="70"/>
      <c r="E1126" s="19"/>
      <c r="F1126" s="19"/>
      <c r="G1126" s="19">
        <v>0</v>
      </c>
      <c r="H1126" s="19"/>
      <c r="I1126" s="19"/>
      <c r="J1126" s="19">
        <v>0</v>
      </c>
      <c r="K1126" s="19">
        <v>0</v>
      </c>
      <c r="L1126" s="19"/>
      <c r="M1126" s="19"/>
      <c r="N1126" s="19">
        <v>0</v>
      </c>
      <c r="O1126" s="74"/>
      <c r="P1126" s="8" t="s">
        <v>88</v>
      </c>
    </row>
    <row r="1127" spans="1:16" ht="19.5">
      <c r="A1127" s="28" t="s">
        <v>19</v>
      </c>
      <c r="B1127" s="91"/>
      <c r="C1127" s="69" t="s">
        <v>60</v>
      </c>
      <c r="D1127" s="70"/>
      <c r="E1127" s="19"/>
      <c r="F1127" s="19"/>
      <c r="G1127" s="19">
        <v>0</v>
      </c>
      <c r="H1127" s="19"/>
      <c r="I1127" s="19"/>
      <c r="J1127" s="19">
        <v>0</v>
      </c>
      <c r="K1127" s="19">
        <v>0</v>
      </c>
      <c r="L1127" s="19"/>
      <c r="M1127" s="19"/>
      <c r="N1127" s="19">
        <v>0</v>
      </c>
      <c r="O1127" s="74"/>
      <c r="P1127" s="8" t="s">
        <v>88</v>
      </c>
    </row>
    <row r="1128" spans="1:16" ht="19.5">
      <c r="A1128" s="28" t="s">
        <v>19</v>
      </c>
      <c r="B1128" s="92"/>
      <c r="C1128" s="69" t="s">
        <v>61</v>
      </c>
      <c r="D1128" s="70"/>
      <c r="E1128" s="19">
        <v>0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74"/>
      <c r="P1128" s="8" t="s">
        <v>88</v>
      </c>
    </row>
    <row r="1129" spans="1:16" ht="19.5">
      <c r="A1129" s="28" t="s">
        <v>19</v>
      </c>
      <c r="B1129" s="93" t="s">
        <v>62</v>
      </c>
      <c r="C1129" s="69" t="s">
        <v>63</v>
      </c>
      <c r="D1129" s="70"/>
      <c r="E1129" s="19">
        <v>2</v>
      </c>
      <c r="F1129" s="19"/>
      <c r="G1129" s="19">
        <v>2</v>
      </c>
      <c r="H1129" s="19">
        <v>15</v>
      </c>
      <c r="I1129" s="19"/>
      <c r="J1129" s="19">
        <v>15</v>
      </c>
      <c r="K1129" s="19">
        <v>17</v>
      </c>
      <c r="L1129" s="19">
        <v>1.3</v>
      </c>
      <c r="M1129" s="19"/>
      <c r="N1129" s="19">
        <v>1.3</v>
      </c>
      <c r="O1129" s="74">
        <v>86.666666666666671</v>
      </c>
      <c r="P1129" s="8" t="s">
        <v>88</v>
      </c>
    </row>
    <row r="1130" spans="1:16" ht="19.5">
      <c r="A1130" s="28" t="s">
        <v>19</v>
      </c>
      <c r="B1130" s="94"/>
      <c r="C1130" s="69" t="s">
        <v>64</v>
      </c>
      <c r="D1130" s="70"/>
      <c r="E1130" s="19">
        <v>5</v>
      </c>
      <c r="F1130" s="19"/>
      <c r="G1130" s="19">
        <v>5</v>
      </c>
      <c r="H1130" s="19">
        <v>39</v>
      </c>
      <c r="I1130" s="19"/>
      <c r="J1130" s="19">
        <v>39</v>
      </c>
      <c r="K1130" s="19">
        <v>44</v>
      </c>
      <c r="L1130" s="19">
        <v>108.03</v>
      </c>
      <c r="M1130" s="19"/>
      <c r="N1130" s="19">
        <v>108.03</v>
      </c>
      <c r="O1130" s="74">
        <v>2770</v>
      </c>
      <c r="P1130" s="8" t="s">
        <v>88</v>
      </c>
    </row>
    <row r="1131" spans="1:16" ht="19.5">
      <c r="A1131" s="28" t="s">
        <v>19</v>
      </c>
      <c r="B1131" s="94"/>
      <c r="C1131" s="69" t="s">
        <v>65</v>
      </c>
      <c r="D1131" s="70"/>
      <c r="E1131" s="19"/>
      <c r="F1131" s="19"/>
      <c r="G1131" s="19">
        <v>0</v>
      </c>
      <c r="H1131" s="19">
        <v>4.5</v>
      </c>
      <c r="I1131" s="19"/>
      <c r="J1131" s="19">
        <v>4.5</v>
      </c>
      <c r="K1131" s="19">
        <v>4.5</v>
      </c>
      <c r="L1131" s="19">
        <v>0</v>
      </c>
      <c r="M1131" s="19"/>
      <c r="N1131" s="19">
        <v>0</v>
      </c>
      <c r="O1131" s="74">
        <v>0</v>
      </c>
      <c r="P1131" s="8" t="s">
        <v>88</v>
      </c>
    </row>
    <row r="1132" spans="1:16" ht="19.5">
      <c r="A1132" s="28" t="s">
        <v>19</v>
      </c>
      <c r="B1132" s="94"/>
      <c r="C1132" s="69" t="s">
        <v>66</v>
      </c>
      <c r="D1132" s="70"/>
      <c r="E1132" s="19"/>
      <c r="F1132" s="19"/>
      <c r="G1132" s="19">
        <v>0</v>
      </c>
      <c r="H1132" s="19"/>
      <c r="I1132" s="19"/>
      <c r="J1132" s="19">
        <v>0</v>
      </c>
      <c r="K1132" s="19">
        <v>0</v>
      </c>
      <c r="L1132" s="19"/>
      <c r="M1132" s="19"/>
      <c r="N1132" s="19">
        <v>0</v>
      </c>
      <c r="O1132" s="74"/>
      <c r="P1132" s="8" t="s">
        <v>88</v>
      </c>
    </row>
    <row r="1133" spans="1:16" ht="19.5">
      <c r="A1133" s="28" t="s">
        <v>19</v>
      </c>
      <c r="B1133" s="94"/>
      <c r="C1133" s="69" t="s">
        <v>67</v>
      </c>
      <c r="D1133" s="70"/>
      <c r="E1133" s="19"/>
      <c r="F1133" s="19"/>
      <c r="G1133" s="19">
        <v>0</v>
      </c>
      <c r="H1133" s="19">
        <v>10</v>
      </c>
      <c r="I1133" s="19"/>
      <c r="J1133" s="19">
        <v>10</v>
      </c>
      <c r="K1133" s="19">
        <v>10</v>
      </c>
      <c r="L1133" s="19">
        <v>0</v>
      </c>
      <c r="M1133" s="19"/>
      <c r="N1133" s="19">
        <v>0</v>
      </c>
      <c r="O1133" s="74">
        <v>0</v>
      </c>
      <c r="P1133" s="8" t="s">
        <v>88</v>
      </c>
    </row>
    <row r="1134" spans="1:16" ht="19.5">
      <c r="A1134" s="28" t="s">
        <v>19</v>
      </c>
      <c r="B1134" s="95"/>
      <c r="C1134" s="69" t="s">
        <v>68</v>
      </c>
      <c r="D1134" s="70"/>
      <c r="E1134" s="19">
        <v>7</v>
      </c>
      <c r="F1134" s="19">
        <v>0</v>
      </c>
      <c r="G1134" s="19">
        <v>7</v>
      </c>
      <c r="H1134" s="19">
        <v>68.5</v>
      </c>
      <c r="I1134" s="19">
        <v>0</v>
      </c>
      <c r="J1134" s="19">
        <v>68.5</v>
      </c>
      <c r="K1134" s="19">
        <v>75.5</v>
      </c>
      <c r="L1134" s="19">
        <v>109.33</v>
      </c>
      <c r="M1134" s="19">
        <v>0</v>
      </c>
      <c r="N1134" s="19">
        <v>109.33</v>
      </c>
      <c r="O1134" s="74">
        <v>1596.0583941605839</v>
      </c>
      <c r="P1134" s="8" t="s">
        <v>88</v>
      </c>
    </row>
    <row r="1135" spans="1:16" ht="19.5">
      <c r="A1135" s="28" t="s">
        <v>19</v>
      </c>
      <c r="B1135" s="94" t="s">
        <v>69</v>
      </c>
      <c r="C1135" s="93" t="s">
        <v>70</v>
      </c>
      <c r="D1135" s="3" t="s">
        <v>71</v>
      </c>
      <c r="E1135" s="19"/>
      <c r="F1135" s="19"/>
      <c r="G1135" s="19">
        <v>0</v>
      </c>
      <c r="H1135" s="19">
        <v>0.5</v>
      </c>
      <c r="I1135" s="19"/>
      <c r="J1135" s="19">
        <v>0.5</v>
      </c>
      <c r="K1135" s="19">
        <v>0.5</v>
      </c>
      <c r="L1135" s="19">
        <v>54</v>
      </c>
      <c r="M1135" s="19"/>
      <c r="N1135" s="19">
        <v>54</v>
      </c>
      <c r="O1135" s="74">
        <v>108000</v>
      </c>
      <c r="P1135" s="8" t="s">
        <v>88</v>
      </c>
    </row>
    <row r="1136" spans="1:16" ht="19.5">
      <c r="A1136" s="28" t="s">
        <v>19</v>
      </c>
      <c r="B1136" s="94"/>
      <c r="C1136" s="94"/>
      <c r="D1136" s="3" t="s">
        <v>22</v>
      </c>
      <c r="E1136" s="19"/>
      <c r="F1136" s="19"/>
      <c r="G1136" s="19">
        <v>0</v>
      </c>
      <c r="H1136" s="19">
        <v>1.1000000000000001</v>
      </c>
      <c r="I1136" s="19"/>
      <c r="J1136" s="19">
        <v>1.1000000000000001</v>
      </c>
      <c r="K1136" s="19">
        <v>1.1000000000000001</v>
      </c>
      <c r="L1136" s="19">
        <v>65</v>
      </c>
      <c r="M1136" s="19"/>
      <c r="N1136" s="19">
        <v>65</v>
      </c>
      <c r="O1136" s="74">
        <v>59090.909090909088</v>
      </c>
      <c r="P1136" s="8" t="s">
        <v>88</v>
      </c>
    </row>
    <row r="1137" spans="1:16" ht="19.5">
      <c r="A1137" s="28" t="s">
        <v>19</v>
      </c>
      <c r="B1137" s="94"/>
      <c r="C1137" s="94"/>
      <c r="D1137" s="3" t="s">
        <v>23</v>
      </c>
      <c r="E1137" s="19"/>
      <c r="F1137" s="19"/>
      <c r="G1137" s="19">
        <v>0</v>
      </c>
      <c r="H1137" s="19"/>
      <c r="I1137" s="19"/>
      <c r="J1137" s="19">
        <v>0</v>
      </c>
      <c r="K1137" s="19">
        <v>0</v>
      </c>
      <c r="L1137" s="19"/>
      <c r="M1137" s="19"/>
      <c r="N1137" s="19">
        <v>0</v>
      </c>
      <c r="O1137" s="74"/>
      <c r="P1137" s="8" t="s">
        <v>88</v>
      </c>
    </row>
    <row r="1138" spans="1:16" ht="19.5">
      <c r="A1138" s="28" t="s">
        <v>19</v>
      </c>
      <c r="B1138" s="94"/>
      <c r="C1138" s="94"/>
      <c r="D1138" s="3" t="s">
        <v>24</v>
      </c>
      <c r="E1138" s="19"/>
      <c r="F1138" s="19"/>
      <c r="G1138" s="19">
        <v>0</v>
      </c>
      <c r="H1138" s="19"/>
      <c r="I1138" s="19"/>
      <c r="J1138" s="19">
        <v>0</v>
      </c>
      <c r="K1138" s="19">
        <v>0</v>
      </c>
      <c r="L1138" s="19"/>
      <c r="M1138" s="19"/>
      <c r="N1138" s="19">
        <v>0</v>
      </c>
      <c r="O1138" s="74"/>
      <c r="P1138" s="8" t="s">
        <v>88</v>
      </c>
    </row>
    <row r="1139" spans="1:16" ht="19.5">
      <c r="A1139" s="28" t="s">
        <v>19</v>
      </c>
      <c r="B1139" s="94"/>
      <c r="C1139" s="94"/>
      <c r="D1139" s="3" t="s">
        <v>25</v>
      </c>
      <c r="E1139" s="19"/>
      <c r="F1139" s="19"/>
      <c r="G1139" s="19">
        <v>0</v>
      </c>
      <c r="H1139" s="19"/>
      <c r="I1139" s="19"/>
      <c r="J1139" s="19">
        <v>0</v>
      </c>
      <c r="K1139" s="19">
        <v>0</v>
      </c>
      <c r="L1139" s="19"/>
      <c r="M1139" s="19"/>
      <c r="N1139" s="19">
        <v>0</v>
      </c>
      <c r="O1139" s="74"/>
      <c r="P1139" s="8" t="s">
        <v>88</v>
      </c>
    </row>
    <row r="1140" spans="1:16" ht="19.5">
      <c r="A1140" s="28" t="s">
        <v>19</v>
      </c>
      <c r="B1140" s="94"/>
      <c r="C1140" s="95"/>
      <c r="D1140" s="15" t="s">
        <v>72</v>
      </c>
      <c r="E1140" s="19">
        <v>0</v>
      </c>
      <c r="F1140" s="19">
        <v>0</v>
      </c>
      <c r="G1140" s="19">
        <v>0</v>
      </c>
      <c r="H1140" s="19">
        <v>1.6</v>
      </c>
      <c r="I1140" s="19">
        <v>0</v>
      </c>
      <c r="J1140" s="19">
        <v>1.6</v>
      </c>
      <c r="K1140" s="19">
        <v>1.6</v>
      </c>
      <c r="L1140" s="19">
        <v>119</v>
      </c>
      <c r="M1140" s="19">
        <v>0</v>
      </c>
      <c r="N1140" s="19">
        <v>119</v>
      </c>
      <c r="O1140" s="74">
        <v>74375</v>
      </c>
      <c r="P1140" s="8" t="s">
        <v>88</v>
      </c>
    </row>
    <row r="1141" spans="1:16" ht="19.5">
      <c r="A1141" s="28" t="s">
        <v>19</v>
      </c>
      <c r="B1141" s="94"/>
      <c r="C1141" s="93" t="s">
        <v>73</v>
      </c>
      <c r="D1141" s="3" t="s">
        <v>21</v>
      </c>
      <c r="E1141" s="19"/>
      <c r="F1141" s="19"/>
      <c r="G1141" s="19">
        <v>0</v>
      </c>
      <c r="H1141" s="19"/>
      <c r="I1141" s="19"/>
      <c r="J1141" s="19">
        <v>0</v>
      </c>
      <c r="K1141" s="19">
        <v>0</v>
      </c>
      <c r="L1141" s="19"/>
      <c r="M1141" s="19"/>
      <c r="N1141" s="19">
        <v>0</v>
      </c>
      <c r="O1141" s="74"/>
      <c r="P1141" s="8" t="s">
        <v>88</v>
      </c>
    </row>
    <row r="1142" spans="1:16" ht="19.5">
      <c r="A1142" s="28" t="s">
        <v>19</v>
      </c>
      <c r="B1142" s="94"/>
      <c r="C1142" s="94"/>
      <c r="D1142" s="3" t="s">
        <v>74</v>
      </c>
      <c r="E1142" s="19"/>
      <c r="F1142" s="19"/>
      <c r="G1142" s="19">
        <v>0</v>
      </c>
      <c r="H1142" s="19">
        <v>0.5</v>
      </c>
      <c r="I1142" s="19"/>
      <c r="J1142" s="19">
        <v>0.5</v>
      </c>
      <c r="K1142" s="19">
        <v>0.5</v>
      </c>
      <c r="L1142" s="19">
        <v>100</v>
      </c>
      <c r="M1142" s="19"/>
      <c r="N1142" s="19">
        <v>100</v>
      </c>
      <c r="O1142" s="74">
        <v>200000</v>
      </c>
      <c r="P1142" s="8" t="s">
        <v>88</v>
      </c>
    </row>
    <row r="1143" spans="1:16" ht="19.5">
      <c r="A1143" s="28" t="s">
        <v>19</v>
      </c>
      <c r="B1143" s="94"/>
      <c r="C1143" s="94"/>
      <c r="D1143" s="3" t="s">
        <v>75</v>
      </c>
      <c r="E1143" s="19"/>
      <c r="F1143" s="19"/>
      <c r="G1143" s="19">
        <v>0</v>
      </c>
      <c r="H1143" s="19">
        <v>0.2</v>
      </c>
      <c r="I1143" s="19"/>
      <c r="J1143" s="19">
        <v>0.2</v>
      </c>
      <c r="K1143" s="19">
        <v>0.2</v>
      </c>
      <c r="L1143" s="19">
        <v>8</v>
      </c>
      <c r="M1143" s="19"/>
      <c r="N1143" s="19">
        <v>8</v>
      </c>
      <c r="O1143" s="74">
        <v>40000</v>
      </c>
      <c r="P1143" s="8" t="s">
        <v>88</v>
      </c>
    </row>
    <row r="1144" spans="1:16" ht="19.5">
      <c r="A1144" s="28" t="s">
        <v>19</v>
      </c>
      <c r="B1144" s="94"/>
      <c r="C1144" s="95"/>
      <c r="D1144" s="15" t="s">
        <v>76</v>
      </c>
      <c r="E1144" s="19">
        <v>0</v>
      </c>
      <c r="F1144" s="19">
        <v>0</v>
      </c>
      <c r="G1144" s="19">
        <v>0</v>
      </c>
      <c r="H1144" s="19">
        <v>0.7</v>
      </c>
      <c r="I1144" s="19">
        <v>0</v>
      </c>
      <c r="J1144" s="19">
        <v>0.7</v>
      </c>
      <c r="K1144" s="19">
        <v>0.7</v>
      </c>
      <c r="L1144" s="19">
        <v>108</v>
      </c>
      <c r="M1144" s="19">
        <v>0</v>
      </c>
      <c r="N1144" s="19">
        <v>108</v>
      </c>
      <c r="O1144" s="74">
        <v>154285.71428571432</v>
      </c>
      <c r="P1144" s="8" t="s">
        <v>88</v>
      </c>
    </row>
    <row r="1145" spans="1:16" ht="19.5">
      <c r="A1145" s="28" t="s">
        <v>19</v>
      </c>
      <c r="B1145" s="95"/>
      <c r="C1145" s="16" t="s">
        <v>77</v>
      </c>
      <c r="D1145" s="16"/>
      <c r="E1145" s="19">
        <v>0</v>
      </c>
      <c r="F1145" s="19">
        <v>0</v>
      </c>
      <c r="G1145" s="19">
        <v>0</v>
      </c>
      <c r="H1145" s="19">
        <v>2.2999999999999998</v>
      </c>
      <c r="I1145" s="19">
        <v>0</v>
      </c>
      <c r="J1145" s="19">
        <v>2.2999999999999998</v>
      </c>
      <c r="K1145" s="19">
        <v>2.2999999999999998</v>
      </c>
      <c r="L1145" s="19">
        <v>227</v>
      </c>
      <c r="M1145" s="19">
        <v>0</v>
      </c>
      <c r="N1145" s="19">
        <v>227</v>
      </c>
      <c r="O1145" s="74">
        <v>98695.65217391304</v>
      </c>
      <c r="P1145" s="8" t="s">
        <v>88</v>
      </c>
    </row>
    <row r="1146" spans="1:16" ht="19.5">
      <c r="A1146" s="28" t="s">
        <v>19</v>
      </c>
      <c r="B1146" s="84" t="s">
        <v>78</v>
      </c>
      <c r="C1146" s="3" t="s">
        <v>79</v>
      </c>
      <c r="D1146" s="3"/>
      <c r="E1146" s="19">
        <v>5</v>
      </c>
      <c r="F1146" s="19"/>
      <c r="G1146" s="19">
        <v>5</v>
      </c>
      <c r="H1146" s="19">
        <v>40</v>
      </c>
      <c r="I1146" s="19"/>
      <c r="J1146" s="19">
        <v>40</v>
      </c>
      <c r="K1146" s="19">
        <v>45</v>
      </c>
      <c r="L1146" s="19">
        <v>0.2</v>
      </c>
      <c r="M1146" s="19"/>
      <c r="N1146" s="19">
        <v>0.2</v>
      </c>
      <c r="O1146" s="5">
        <v>5</v>
      </c>
      <c r="P1146" s="8" t="s">
        <v>88</v>
      </c>
    </row>
    <row r="1147" spans="1:16" ht="19.5">
      <c r="A1147" s="28" t="s">
        <v>19</v>
      </c>
      <c r="B1147" s="85"/>
      <c r="C1147" s="3" t="s">
        <v>80</v>
      </c>
      <c r="D1147" s="3"/>
      <c r="E1147" s="19">
        <v>3</v>
      </c>
      <c r="F1147" s="19"/>
      <c r="G1147" s="19">
        <v>3</v>
      </c>
      <c r="H1147" s="19">
        <v>2</v>
      </c>
      <c r="I1147" s="19"/>
      <c r="J1147" s="19">
        <v>2</v>
      </c>
      <c r="K1147" s="19">
        <v>5</v>
      </c>
      <c r="L1147" s="19">
        <v>3</v>
      </c>
      <c r="M1147" s="19"/>
      <c r="N1147" s="19">
        <v>3</v>
      </c>
      <c r="O1147" s="74">
        <v>1500</v>
      </c>
      <c r="P1147" s="8" t="s">
        <v>88</v>
      </c>
    </row>
    <row r="1148" spans="1:16" ht="19.5">
      <c r="A1148" s="28" t="s">
        <v>19</v>
      </c>
      <c r="B1148" s="85"/>
      <c r="C1148" s="3" t="s">
        <v>81</v>
      </c>
      <c r="D1148" s="3"/>
      <c r="E1148" s="19"/>
      <c r="F1148" s="19"/>
      <c r="G1148" s="19">
        <v>0</v>
      </c>
      <c r="H1148" s="19">
        <v>8</v>
      </c>
      <c r="I1148" s="19"/>
      <c r="J1148" s="19">
        <v>8</v>
      </c>
      <c r="K1148" s="19">
        <v>8</v>
      </c>
      <c r="L1148" s="19">
        <v>1.25</v>
      </c>
      <c r="M1148" s="19"/>
      <c r="N1148" s="19">
        <v>1.25</v>
      </c>
      <c r="O1148" s="74">
        <v>156.25</v>
      </c>
      <c r="P1148" s="8" t="s">
        <v>88</v>
      </c>
    </row>
    <row r="1149" spans="1:16" ht="19.5">
      <c r="A1149" s="28" t="s">
        <v>19</v>
      </c>
      <c r="B1149" s="85"/>
      <c r="C1149" s="3" t="s">
        <v>82</v>
      </c>
      <c r="D1149" s="3"/>
      <c r="E1149" s="19"/>
      <c r="F1149" s="19"/>
      <c r="G1149" s="19">
        <v>0</v>
      </c>
      <c r="H1149" s="19">
        <v>70</v>
      </c>
      <c r="I1149" s="19"/>
      <c r="J1149" s="19">
        <v>70</v>
      </c>
      <c r="K1149" s="19">
        <v>70</v>
      </c>
      <c r="L1149" s="19">
        <v>489</v>
      </c>
      <c r="M1149" s="19"/>
      <c r="N1149" s="19">
        <v>489</v>
      </c>
      <c r="O1149" s="74">
        <v>6985.7142857142853</v>
      </c>
      <c r="P1149" s="8" t="s">
        <v>88</v>
      </c>
    </row>
    <row r="1150" spans="1:16" ht="19.5">
      <c r="A1150" s="28" t="s">
        <v>19</v>
      </c>
      <c r="B1150" s="85"/>
      <c r="C1150" s="3" t="s">
        <v>83</v>
      </c>
      <c r="D1150" s="3"/>
      <c r="E1150" s="19"/>
      <c r="F1150" s="19"/>
      <c r="G1150" s="19">
        <v>0</v>
      </c>
      <c r="H1150" s="19">
        <v>0.56999999999999995</v>
      </c>
      <c r="I1150" s="19"/>
      <c r="J1150" s="19">
        <v>0.56999999999999995</v>
      </c>
      <c r="K1150" s="19">
        <v>0.56999999999999995</v>
      </c>
      <c r="L1150" s="19">
        <v>118</v>
      </c>
      <c r="M1150" s="19"/>
      <c r="N1150" s="19">
        <v>118</v>
      </c>
      <c r="O1150" s="74">
        <v>207017.54385964916</v>
      </c>
      <c r="P1150" s="8" t="s">
        <v>88</v>
      </c>
    </row>
    <row r="1151" spans="1:16" ht="19.5">
      <c r="A1151" s="28" t="s">
        <v>19</v>
      </c>
      <c r="B1151" s="86"/>
      <c r="C1151" s="69" t="s">
        <v>84</v>
      </c>
      <c r="D1151" s="70"/>
      <c r="E1151" s="19">
        <v>8</v>
      </c>
      <c r="F1151" s="19">
        <v>0</v>
      </c>
      <c r="G1151" s="19">
        <v>8</v>
      </c>
      <c r="H1151" s="19">
        <v>120.57</v>
      </c>
      <c r="I1151" s="19">
        <v>0</v>
      </c>
      <c r="J1151" s="19">
        <v>120.57</v>
      </c>
      <c r="K1151" s="19">
        <v>128.57</v>
      </c>
      <c r="L1151" s="19">
        <v>611.45000000000005</v>
      </c>
      <c r="M1151" s="19">
        <v>0</v>
      </c>
      <c r="N1151" s="19">
        <v>611.45000000000005</v>
      </c>
      <c r="O1151" s="74">
        <v>5071.3278593348268</v>
      </c>
      <c r="P1151" s="8" t="s">
        <v>88</v>
      </c>
    </row>
    <row r="1152" spans="1:16" ht="19.5">
      <c r="A1152" s="28" t="s">
        <v>19</v>
      </c>
      <c r="B1152" s="87" t="s">
        <v>85</v>
      </c>
      <c r="C1152" s="88"/>
      <c r="D1152" s="89"/>
      <c r="E1152" s="19">
        <v>492</v>
      </c>
      <c r="F1152" s="19">
        <v>0</v>
      </c>
      <c r="G1152" s="19">
        <v>492</v>
      </c>
      <c r="H1152" s="19">
        <v>1017.37</v>
      </c>
      <c r="I1152" s="19">
        <v>0</v>
      </c>
      <c r="J1152" s="19">
        <v>1017.37</v>
      </c>
      <c r="K1152" s="19">
        <v>1509.37</v>
      </c>
      <c r="L1152" s="19">
        <v>1956.38</v>
      </c>
      <c r="M1152" s="19">
        <v>0</v>
      </c>
      <c r="N1152" s="19">
        <v>1956.38</v>
      </c>
      <c r="O1152" s="74"/>
      <c r="P1152" s="8" t="s">
        <v>88</v>
      </c>
    </row>
    <row r="1153" spans="1:16" ht="19.5">
      <c r="A1153" s="28" t="s">
        <v>87</v>
      </c>
      <c r="B1153" s="98" t="s">
        <v>26</v>
      </c>
      <c r="C1153" s="99"/>
      <c r="D1153" s="100"/>
      <c r="E1153" s="96" t="s">
        <v>27</v>
      </c>
      <c r="F1153" s="96"/>
      <c r="G1153" s="96"/>
      <c r="H1153" s="96" t="s">
        <v>28</v>
      </c>
      <c r="I1153" s="96"/>
      <c r="J1153" s="96"/>
      <c r="K1153" s="96" t="s">
        <v>29</v>
      </c>
      <c r="L1153" s="96" t="s">
        <v>30</v>
      </c>
      <c r="M1153" s="96"/>
      <c r="N1153" s="96"/>
      <c r="O1153" s="96" t="s">
        <v>31</v>
      </c>
      <c r="P1153" s="96"/>
    </row>
    <row r="1154" spans="1:16" ht="19.5">
      <c r="A1154" s="28" t="s">
        <v>87</v>
      </c>
      <c r="B1154" s="101"/>
      <c r="C1154" s="102"/>
      <c r="D1154" s="103"/>
      <c r="E1154" s="74" t="s">
        <v>32</v>
      </c>
      <c r="F1154" s="74" t="s">
        <v>33</v>
      </c>
      <c r="G1154" s="74" t="s">
        <v>0</v>
      </c>
      <c r="H1154" s="74" t="s">
        <v>32</v>
      </c>
      <c r="I1154" s="74" t="s">
        <v>33</v>
      </c>
      <c r="J1154" s="74" t="s">
        <v>0</v>
      </c>
      <c r="K1154" s="96"/>
      <c r="L1154" s="74" t="s">
        <v>32</v>
      </c>
      <c r="M1154" s="74" t="s">
        <v>33</v>
      </c>
      <c r="N1154" s="74" t="s">
        <v>0</v>
      </c>
      <c r="O1154" s="74" t="s">
        <v>32</v>
      </c>
      <c r="P1154" s="74" t="s">
        <v>33</v>
      </c>
    </row>
    <row r="1155" spans="1:16" ht="19.5">
      <c r="A1155" s="28" t="s">
        <v>87</v>
      </c>
      <c r="B1155" s="97" t="s">
        <v>34</v>
      </c>
      <c r="C1155" s="72" t="s">
        <v>35</v>
      </c>
      <c r="D1155" s="73"/>
      <c r="E1155" s="19">
        <v>2</v>
      </c>
      <c r="F1155" s="19"/>
      <c r="G1155" s="19">
        <v>2</v>
      </c>
      <c r="H1155" s="19">
        <v>11</v>
      </c>
      <c r="I1155" s="19"/>
      <c r="J1155" s="19">
        <v>11</v>
      </c>
      <c r="K1155" s="19">
        <v>13</v>
      </c>
      <c r="L1155" s="19">
        <v>252</v>
      </c>
      <c r="M1155" s="19"/>
      <c r="N1155" s="19">
        <v>252</v>
      </c>
      <c r="O1155" s="74">
        <v>22909.090909090912</v>
      </c>
      <c r="P1155" s="8" t="s">
        <v>88</v>
      </c>
    </row>
    <row r="1156" spans="1:16" ht="19.5">
      <c r="A1156" s="28" t="s">
        <v>87</v>
      </c>
      <c r="B1156" s="97"/>
      <c r="C1156" s="72" t="s">
        <v>36</v>
      </c>
      <c r="D1156" s="73"/>
      <c r="E1156" s="19">
        <v>25</v>
      </c>
      <c r="F1156" s="19"/>
      <c r="G1156" s="19">
        <v>25</v>
      </c>
      <c r="H1156" s="19">
        <v>68</v>
      </c>
      <c r="I1156" s="19"/>
      <c r="J1156" s="19">
        <v>68</v>
      </c>
      <c r="K1156" s="19">
        <v>93</v>
      </c>
      <c r="L1156" s="19">
        <v>430</v>
      </c>
      <c r="M1156" s="19"/>
      <c r="N1156" s="19">
        <v>430</v>
      </c>
      <c r="O1156" s="74">
        <v>6323.5294117647054</v>
      </c>
      <c r="P1156" s="8" t="s">
        <v>88</v>
      </c>
    </row>
    <row r="1157" spans="1:16" ht="19.5">
      <c r="A1157" s="28" t="s">
        <v>87</v>
      </c>
      <c r="B1157" s="97"/>
      <c r="C1157" s="72" t="s">
        <v>37</v>
      </c>
      <c r="D1157" s="73"/>
      <c r="E1157" s="19">
        <v>13</v>
      </c>
      <c r="F1157" s="19"/>
      <c r="G1157" s="19">
        <v>13</v>
      </c>
      <c r="H1157" s="19">
        <v>26</v>
      </c>
      <c r="I1157" s="19"/>
      <c r="J1157" s="19">
        <v>26</v>
      </c>
      <c r="K1157" s="19">
        <v>39</v>
      </c>
      <c r="L1157" s="19">
        <v>460</v>
      </c>
      <c r="M1157" s="19"/>
      <c r="N1157" s="19">
        <v>460</v>
      </c>
      <c r="O1157" s="74">
        <v>17692.307692307695</v>
      </c>
      <c r="P1157" s="8" t="s">
        <v>88</v>
      </c>
    </row>
    <row r="1158" spans="1:16" ht="19.5">
      <c r="A1158" s="28" t="s">
        <v>87</v>
      </c>
      <c r="B1158" s="97"/>
      <c r="C1158" s="72" t="s">
        <v>38</v>
      </c>
      <c r="D1158" s="73"/>
      <c r="E1158" s="19">
        <v>40</v>
      </c>
      <c r="F1158" s="19">
        <v>0</v>
      </c>
      <c r="G1158" s="19">
        <v>40</v>
      </c>
      <c r="H1158" s="19">
        <v>105</v>
      </c>
      <c r="I1158" s="19">
        <v>0</v>
      </c>
      <c r="J1158" s="19">
        <v>105</v>
      </c>
      <c r="K1158" s="19">
        <v>145</v>
      </c>
      <c r="L1158" s="19">
        <v>1142</v>
      </c>
      <c r="M1158" s="19">
        <v>0</v>
      </c>
      <c r="N1158" s="19">
        <v>1142</v>
      </c>
      <c r="O1158" s="74">
        <v>10876.190476190477</v>
      </c>
      <c r="P1158" s="8" t="s">
        <v>88</v>
      </c>
    </row>
    <row r="1159" spans="1:16" ht="19.5">
      <c r="A1159" s="28" t="s">
        <v>87</v>
      </c>
      <c r="B1159" s="84" t="s">
        <v>39</v>
      </c>
      <c r="C1159" s="69" t="s">
        <v>40</v>
      </c>
      <c r="D1159" s="70"/>
      <c r="E1159" s="19">
        <v>3</v>
      </c>
      <c r="F1159" s="19"/>
      <c r="G1159" s="19">
        <v>3</v>
      </c>
      <c r="H1159" s="19">
        <v>193</v>
      </c>
      <c r="I1159" s="19"/>
      <c r="J1159" s="19">
        <v>193</v>
      </c>
      <c r="K1159" s="19">
        <v>196</v>
      </c>
      <c r="L1159" s="19">
        <v>945</v>
      </c>
      <c r="M1159" s="19"/>
      <c r="N1159" s="19">
        <v>945</v>
      </c>
      <c r="O1159" s="74">
        <v>4896.3730569948184</v>
      </c>
      <c r="P1159" s="8" t="s">
        <v>88</v>
      </c>
    </row>
    <row r="1160" spans="1:16" ht="19.5">
      <c r="A1160" s="28" t="s">
        <v>87</v>
      </c>
      <c r="B1160" s="85" t="s">
        <v>39</v>
      </c>
      <c r="C1160" s="72" t="s">
        <v>41</v>
      </c>
      <c r="D1160" s="73"/>
      <c r="E1160" s="19">
        <v>4</v>
      </c>
      <c r="F1160" s="19"/>
      <c r="G1160" s="19">
        <v>4</v>
      </c>
      <c r="H1160" s="19">
        <v>139</v>
      </c>
      <c r="I1160" s="19"/>
      <c r="J1160" s="19">
        <v>139</v>
      </c>
      <c r="K1160" s="19">
        <v>143</v>
      </c>
      <c r="L1160" s="19">
        <v>1100</v>
      </c>
      <c r="M1160" s="19"/>
      <c r="N1160" s="19">
        <v>1100</v>
      </c>
      <c r="O1160" s="74">
        <v>7913.669064748201</v>
      </c>
      <c r="P1160" s="8" t="s">
        <v>88</v>
      </c>
    </row>
    <row r="1161" spans="1:16" ht="19.5">
      <c r="A1161" s="28" t="s">
        <v>87</v>
      </c>
      <c r="B1161" s="85"/>
      <c r="C1161" s="72" t="s">
        <v>42</v>
      </c>
      <c r="D1161" s="73"/>
      <c r="E1161" s="19">
        <v>3</v>
      </c>
      <c r="F1161" s="19"/>
      <c r="G1161" s="19">
        <v>3</v>
      </c>
      <c r="H1161" s="19">
        <v>8</v>
      </c>
      <c r="I1161" s="19"/>
      <c r="J1161" s="19">
        <v>8</v>
      </c>
      <c r="K1161" s="19">
        <v>11</v>
      </c>
      <c r="L1161" s="19">
        <v>450</v>
      </c>
      <c r="M1161" s="19"/>
      <c r="N1161" s="19">
        <v>450</v>
      </c>
      <c r="O1161" s="74">
        <v>56250</v>
      </c>
      <c r="P1161" s="8" t="s">
        <v>88</v>
      </c>
    </row>
    <row r="1162" spans="1:16" ht="19.5">
      <c r="A1162" s="28" t="s">
        <v>87</v>
      </c>
      <c r="B1162" s="85"/>
      <c r="C1162" s="72" t="s">
        <v>43</v>
      </c>
      <c r="D1162" s="73"/>
      <c r="E1162" s="19">
        <v>2</v>
      </c>
      <c r="F1162" s="19"/>
      <c r="G1162" s="19">
        <v>2</v>
      </c>
      <c r="H1162" s="19">
        <v>10</v>
      </c>
      <c r="I1162" s="19"/>
      <c r="J1162" s="19">
        <v>10</v>
      </c>
      <c r="K1162" s="19">
        <v>12</v>
      </c>
      <c r="L1162" s="19">
        <v>65</v>
      </c>
      <c r="M1162" s="19"/>
      <c r="N1162" s="19">
        <v>65</v>
      </c>
      <c r="O1162" s="74">
        <v>6500</v>
      </c>
      <c r="P1162" s="8" t="s">
        <v>88</v>
      </c>
    </row>
    <row r="1163" spans="1:16" ht="19.5">
      <c r="A1163" s="28" t="s">
        <v>87</v>
      </c>
      <c r="B1163" s="85"/>
      <c r="C1163" s="72" t="s">
        <v>44</v>
      </c>
      <c r="D1163" s="73"/>
      <c r="E1163" s="19">
        <v>2</v>
      </c>
      <c r="F1163" s="19"/>
      <c r="G1163" s="19">
        <v>2</v>
      </c>
      <c r="H1163" s="19">
        <v>84</v>
      </c>
      <c r="I1163" s="19"/>
      <c r="J1163" s="19">
        <v>84</v>
      </c>
      <c r="K1163" s="19">
        <v>86</v>
      </c>
      <c r="L1163" s="19">
        <v>1890</v>
      </c>
      <c r="M1163" s="19"/>
      <c r="N1163" s="19">
        <v>1890</v>
      </c>
      <c r="O1163" s="74">
        <v>22500</v>
      </c>
      <c r="P1163" s="8" t="s">
        <v>88</v>
      </c>
    </row>
    <row r="1164" spans="1:16" ht="19.5">
      <c r="A1164" s="28" t="s">
        <v>87</v>
      </c>
      <c r="B1164" s="85"/>
      <c r="C1164" s="72" t="s">
        <v>45</v>
      </c>
      <c r="D1164" s="73"/>
      <c r="E1164" s="19"/>
      <c r="F1164" s="19"/>
      <c r="G1164" s="19">
        <v>0</v>
      </c>
      <c r="H1164" s="19"/>
      <c r="I1164" s="19"/>
      <c r="J1164" s="19">
        <v>0</v>
      </c>
      <c r="K1164" s="19">
        <v>0</v>
      </c>
      <c r="L1164" s="19">
        <v>0</v>
      </c>
      <c r="M1164" s="19"/>
      <c r="N1164" s="19">
        <v>0</v>
      </c>
      <c r="O1164" s="74"/>
      <c r="P1164" s="8" t="s">
        <v>88</v>
      </c>
    </row>
    <row r="1165" spans="1:16" ht="19.5">
      <c r="A1165" s="28" t="s">
        <v>87</v>
      </c>
      <c r="B1165" s="85"/>
      <c r="C1165" s="72" t="s">
        <v>46</v>
      </c>
      <c r="D1165" s="73"/>
      <c r="E1165" s="19">
        <v>2.5</v>
      </c>
      <c r="F1165" s="19"/>
      <c r="G1165" s="19">
        <v>2.5</v>
      </c>
      <c r="H1165" s="19">
        <v>72</v>
      </c>
      <c r="I1165" s="19"/>
      <c r="J1165" s="19">
        <v>72</v>
      </c>
      <c r="K1165" s="19">
        <v>74.5</v>
      </c>
      <c r="L1165" s="19">
        <v>745</v>
      </c>
      <c r="M1165" s="19"/>
      <c r="N1165" s="19">
        <v>745</v>
      </c>
      <c r="O1165" s="74">
        <v>10347.222222222221</v>
      </c>
      <c r="P1165" s="8" t="s">
        <v>88</v>
      </c>
    </row>
    <row r="1166" spans="1:16" ht="19.5">
      <c r="A1166" s="28" t="s">
        <v>87</v>
      </c>
      <c r="B1166" s="85"/>
      <c r="C1166" s="72" t="s">
        <v>47</v>
      </c>
      <c r="D1166" s="73"/>
      <c r="E1166" s="19">
        <v>1</v>
      </c>
      <c r="F1166" s="19"/>
      <c r="G1166" s="19">
        <v>1</v>
      </c>
      <c r="H1166" s="19">
        <v>33</v>
      </c>
      <c r="I1166" s="19"/>
      <c r="J1166" s="19">
        <v>33</v>
      </c>
      <c r="K1166" s="19">
        <v>34</v>
      </c>
      <c r="L1166" s="19">
        <v>125</v>
      </c>
      <c r="M1166" s="19"/>
      <c r="N1166" s="19">
        <v>125</v>
      </c>
      <c r="O1166" s="74">
        <v>3787.878787878788</v>
      </c>
      <c r="P1166" s="8" t="s">
        <v>88</v>
      </c>
    </row>
    <row r="1167" spans="1:16" ht="19.5">
      <c r="A1167" s="28" t="s">
        <v>87</v>
      </c>
      <c r="B1167" s="86"/>
      <c r="C1167" s="69" t="s">
        <v>48</v>
      </c>
      <c r="D1167" s="69"/>
      <c r="E1167" s="19">
        <v>17.5</v>
      </c>
      <c r="F1167" s="19">
        <v>0</v>
      </c>
      <c r="G1167" s="19">
        <v>17.5</v>
      </c>
      <c r="H1167" s="19">
        <v>539</v>
      </c>
      <c r="I1167" s="19">
        <v>0</v>
      </c>
      <c r="J1167" s="19">
        <v>539</v>
      </c>
      <c r="K1167" s="19">
        <v>556.5</v>
      </c>
      <c r="L1167" s="19">
        <v>5320</v>
      </c>
      <c r="M1167" s="19">
        <v>0</v>
      </c>
      <c r="N1167" s="19">
        <v>5320</v>
      </c>
      <c r="O1167" s="74">
        <v>9870.1298701298711</v>
      </c>
      <c r="P1167" s="8" t="s">
        <v>88</v>
      </c>
    </row>
    <row r="1168" spans="1:16" ht="19.5">
      <c r="A1168" s="28" t="s">
        <v>87</v>
      </c>
      <c r="B1168" s="90" t="s">
        <v>49</v>
      </c>
      <c r="C1168" s="69" t="s">
        <v>50</v>
      </c>
      <c r="D1168" s="70"/>
      <c r="E1168" s="19">
        <v>10</v>
      </c>
      <c r="F1168" s="19"/>
      <c r="G1168" s="19">
        <v>10</v>
      </c>
      <c r="H1168" s="19">
        <v>223</v>
      </c>
      <c r="I1168" s="19"/>
      <c r="J1168" s="19">
        <v>223</v>
      </c>
      <c r="K1168" s="19">
        <v>233</v>
      </c>
      <c r="L1168" s="19">
        <v>1802</v>
      </c>
      <c r="M1168" s="19"/>
      <c r="N1168" s="19">
        <v>1802</v>
      </c>
      <c r="O1168" s="74">
        <v>8080.7174887892379</v>
      </c>
      <c r="P1168" s="8" t="s">
        <v>88</v>
      </c>
    </row>
    <row r="1169" spans="1:16" ht="19.5">
      <c r="A1169" s="28" t="s">
        <v>87</v>
      </c>
      <c r="B1169" s="91" t="s">
        <v>49</v>
      </c>
      <c r="C1169" s="69" t="s">
        <v>51</v>
      </c>
      <c r="D1169" s="70"/>
      <c r="E1169" s="19"/>
      <c r="F1169" s="19"/>
      <c r="G1169" s="19">
        <v>0</v>
      </c>
      <c r="H1169" s="19"/>
      <c r="I1169" s="19"/>
      <c r="J1169" s="19">
        <v>0</v>
      </c>
      <c r="K1169" s="19">
        <v>0</v>
      </c>
      <c r="L1169" s="19"/>
      <c r="M1169" s="19"/>
      <c r="N1169" s="19">
        <v>0</v>
      </c>
      <c r="O1169" s="74"/>
      <c r="P1169" s="8" t="s">
        <v>88</v>
      </c>
    </row>
    <row r="1170" spans="1:16" ht="19.5">
      <c r="A1170" s="28" t="s">
        <v>87</v>
      </c>
      <c r="B1170" s="92"/>
      <c r="C1170" s="14" t="s">
        <v>52</v>
      </c>
      <c r="D1170" s="70"/>
      <c r="E1170" s="19">
        <v>10</v>
      </c>
      <c r="F1170" s="19">
        <v>0</v>
      </c>
      <c r="G1170" s="19">
        <v>10</v>
      </c>
      <c r="H1170" s="19">
        <v>223</v>
      </c>
      <c r="I1170" s="19">
        <v>0</v>
      </c>
      <c r="J1170" s="19">
        <v>223</v>
      </c>
      <c r="K1170" s="19">
        <v>233</v>
      </c>
      <c r="L1170" s="19">
        <v>1802</v>
      </c>
      <c r="M1170" s="19">
        <v>0</v>
      </c>
      <c r="N1170" s="19">
        <v>1802</v>
      </c>
      <c r="O1170" s="74">
        <v>8080.7174887892379</v>
      </c>
      <c r="P1170" s="8" t="s">
        <v>88</v>
      </c>
    </row>
    <row r="1171" spans="1:16" ht="19.5">
      <c r="A1171" s="28" t="s">
        <v>87</v>
      </c>
      <c r="B1171" s="84" t="s">
        <v>53</v>
      </c>
      <c r="C1171" s="69" t="s">
        <v>54</v>
      </c>
      <c r="D1171" s="70"/>
      <c r="E1171" s="19">
        <v>6</v>
      </c>
      <c r="F1171" s="19"/>
      <c r="G1171" s="19">
        <v>6</v>
      </c>
      <c r="H1171" s="19">
        <v>8</v>
      </c>
      <c r="I1171" s="19"/>
      <c r="J1171" s="19">
        <v>8</v>
      </c>
      <c r="K1171" s="19">
        <v>14</v>
      </c>
      <c r="L1171" s="19">
        <v>32</v>
      </c>
      <c r="M1171" s="19"/>
      <c r="N1171" s="19">
        <v>32</v>
      </c>
      <c r="O1171" s="74">
        <v>4000</v>
      </c>
      <c r="P1171" s="8" t="s">
        <v>88</v>
      </c>
    </row>
    <row r="1172" spans="1:16" ht="19.5">
      <c r="A1172" s="28" t="s">
        <v>87</v>
      </c>
      <c r="B1172" s="85"/>
      <c r="C1172" s="69" t="s">
        <v>55</v>
      </c>
      <c r="D1172" s="70"/>
      <c r="E1172" s="19">
        <v>40</v>
      </c>
      <c r="F1172" s="19"/>
      <c r="G1172" s="19">
        <v>40</v>
      </c>
      <c r="H1172" s="19">
        <v>626</v>
      </c>
      <c r="I1172" s="19"/>
      <c r="J1172" s="19">
        <v>626</v>
      </c>
      <c r="K1172" s="19">
        <v>666</v>
      </c>
      <c r="L1172" s="19">
        <v>3400</v>
      </c>
      <c r="M1172" s="19"/>
      <c r="N1172" s="19">
        <v>3400</v>
      </c>
      <c r="O1172" s="74">
        <v>5431.3099041533542</v>
      </c>
      <c r="P1172" s="8" t="s">
        <v>88</v>
      </c>
    </row>
    <row r="1173" spans="1:16" ht="19.5">
      <c r="A1173" s="28" t="s">
        <v>87</v>
      </c>
      <c r="B1173" s="85"/>
      <c r="C1173" s="69" t="s">
        <v>56</v>
      </c>
      <c r="D1173" s="70"/>
      <c r="E1173" s="19">
        <v>3.5</v>
      </c>
      <c r="F1173" s="19"/>
      <c r="G1173" s="19">
        <v>3.5</v>
      </c>
      <c r="H1173" s="19">
        <v>16</v>
      </c>
      <c r="I1173" s="19"/>
      <c r="J1173" s="19">
        <v>16</v>
      </c>
      <c r="K1173" s="19">
        <v>19.5</v>
      </c>
      <c r="L1173" s="19">
        <v>37</v>
      </c>
      <c r="M1173" s="19"/>
      <c r="N1173" s="19">
        <v>37</v>
      </c>
      <c r="O1173" s="74">
        <v>2312.5</v>
      </c>
      <c r="P1173" s="8" t="s">
        <v>88</v>
      </c>
    </row>
    <row r="1174" spans="1:16" ht="19.5">
      <c r="A1174" s="28" t="s">
        <v>87</v>
      </c>
      <c r="B1174" s="85"/>
      <c r="C1174" s="69" t="s">
        <v>57</v>
      </c>
      <c r="D1174" s="70"/>
      <c r="E1174" s="19"/>
      <c r="F1174" s="19"/>
      <c r="G1174" s="19">
        <v>0</v>
      </c>
      <c r="H1174" s="19"/>
      <c r="I1174" s="19"/>
      <c r="J1174" s="19">
        <v>0</v>
      </c>
      <c r="K1174" s="19">
        <v>0</v>
      </c>
      <c r="L1174" s="19"/>
      <c r="M1174" s="19"/>
      <c r="N1174" s="19">
        <v>0</v>
      </c>
      <c r="O1174" s="74"/>
      <c r="P1174" s="8" t="s">
        <v>88</v>
      </c>
    </row>
    <row r="1175" spans="1:16" ht="19.5">
      <c r="A1175" s="28" t="s">
        <v>87</v>
      </c>
      <c r="B1175" s="86"/>
      <c r="C1175" s="69" t="s">
        <v>58</v>
      </c>
      <c r="D1175" s="70"/>
      <c r="E1175" s="19">
        <v>49.5</v>
      </c>
      <c r="F1175" s="19">
        <v>0</v>
      </c>
      <c r="G1175" s="19">
        <v>49.5</v>
      </c>
      <c r="H1175" s="19">
        <v>650</v>
      </c>
      <c r="I1175" s="19">
        <v>0</v>
      </c>
      <c r="J1175" s="19">
        <v>650</v>
      </c>
      <c r="K1175" s="19">
        <v>699.5</v>
      </c>
      <c r="L1175" s="19">
        <v>3469</v>
      </c>
      <c r="M1175" s="19">
        <v>0</v>
      </c>
      <c r="N1175" s="19">
        <v>3469</v>
      </c>
      <c r="O1175" s="74">
        <v>5336.9230769230771</v>
      </c>
      <c r="P1175" s="8" t="s">
        <v>88</v>
      </c>
    </row>
    <row r="1176" spans="1:16" ht="19.5">
      <c r="A1176" s="28" t="s">
        <v>87</v>
      </c>
      <c r="B1176" s="90" t="s">
        <v>89</v>
      </c>
      <c r="C1176" s="69" t="s">
        <v>59</v>
      </c>
      <c r="D1176" s="70"/>
      <c r="E1176" s="19">
        <v>0.1</v>
      </c>
      <c r="F1176" s="19"/>
      <c r="G1176" s="19">
        <v>0.1</v>
      </c>
      <c r="H1176" s="19"/>
      <c r="I1176" s="19"/>
      <c r="J1176" s="19">
        <v>0</v>
      </c>
      <c r="K1176" s="19">
        <v>0.1</v>
      </c>
      <c r="L1176" s="19"/>
      <c r="M1176" s="19"/>
      <c r="N1176" s="19">
        <v>0</v>
      </c>
      <c r="O1176" s="74"/>
      <c r="P1176" s="8" t="s">
        <v>88</v>
      </c>
    </row>
    <row r="1177" spans="1:16" ht="19.5">
      <c r="A1177" s="28" t="s">
        <v>87</v>
      </c>
      <c r="B1177" s="91"/>
      <c r="C1177" s="69" t="s">
        <v>60</v>
      </c>
      <c r="D1177" s="70"/>
      <c r="E1177" s="19">
        <v>0.1</v>
      </c>
      <c r="F1177" s="19"/>
      <c r="G1177" s="19">
        <v>0.1</v>
      </c>
      <c r="H1177" s="19">
        <v>0.1</v>
      </c>
      <c r="I1177" s="19"/>
      <c r="J1177" s="19">
        <v>0.1</v>
      </c>
      <c r="K1177" s="19">
        <v>0.2</v>
      </c>
      <c r="L1177" s="19">
        <v>0.03</v>
      </c>
      <c r="M1177" s="19"/>
      <c r="N1177" s="19">
        <v>0.03</v>
      </c>
      <c r="O1177" s="74">
        <v>300</v>
      </c>
      <c r="P1177" s="8" t="s">
        <v>88</v>
      </c>
    </row>
    <row r="1178" spans="1:16" ht="19.5">
      <c r="A1178" s="28" t="s">
        <v>87</v>
      </c>
      <c r="B1178" s="92"/>
      <c r="C1178" s="69" t="s">
        <v>61</v>
      </c>
      <c r="D1178" s="70"/>
      <c r="E1178" s="19">
        <v>0.2</v>
      </c>
      <c r="F1178" s="19">
        <v>0</v>
      </c>
      <c r="G1178" s="19">
        <v>0.2</v>
      </c>
      <c r="H1178" s="19">
        <v>0.1</v>
      </c>
      <c r="I1178" s="19">
        <v>0</v>
      </c>
      <c r="J1178" s="19">
        <v>0.1</v>
      </c>
      <c r="K1178" s="19">
        <v>0.30000000000000004</v>
      </c>
      <c r="L1178" s="19">
        <v>0.03</v>
      </c>
      <c r="M1178" s="19">
        <v>0</v>
      </c>
      <c r="N1178" s="19">
        <v>0.03</v>
      </c>
      <c r="O1178" s="74">
        <v>300</v>
      </c>
      <c r="P1178" s="8" t="s">
        <v>88</v>
      </c>
    </row>
    <row r="1179" spans="1:16" ht="19.5">
      <c r="A1179" s="28" t="s">
        <v>87</v>
      </c>
      <c r="B1179" s="93" t="s">
        <v>62</v>
      </c>
      <c r="C1179" s="69" t="s">
        <v>63</v>
      </c>
      <c r="D1179" s="70"/>
      <c r="E1179" s="19"/>
      <c r="F1179" s="19"/>
      <c r="G1179" s="19">
        <v>0</v>
      </c>
      <c r="H1179" s="19"/>
      <c r="I1179" s="19"/>
      <c r="J1179" s="19">
        <v>0</v>
      </c>
      <c r="K1179" s="19">
        <v>0</v>
      </c>
      <c r="L1179" s="19"/>
      <c r="M1179" s="19"/>
      <c r="N1179" s="19">
        <v>0</v>
      </c>
      <c r="O1179" s="74"/>
      <c r="P1179" s="8" t="s">
        <v>88</v>
      </c>
    </row>
    <row r="1180" spans="1:16" ht="19.5">
      <c r="A1180" s="28" t="s">
        <v>87</v>
      </c>
      <c r="B1180" s="94"/>
      <c r="C1180" s="69" t="s">
        <v>64</v>
      </c>
      <c r="D1180" s="70"/>
      <c r="E1180" s="19">
        <v>40</v>
      </c>
      <c r="F1180" s="19"/>
      <c r="G1180" s="19">
        <v>40</v>
      </c>
      <c r="H1180" s="19">
        <v>386</v>
      </c>
      <c r="I1180" s="19"/>
      <c r="J1180" s="19">
        <v>386</v>
      </c>
      <c r="K1180" s="19">
        <v>426</v>
      </c>
      <c r="L1180" s="19">
        <v>6500</v>
      </c>
      <c r="M1180" s="19"/>
      <c r="N1180" s="19">
        <v>6500</v>
      </c>
      <c r="O1180" s="74">
        <v>16839.378238341968</v>
      </c>
      <c r="P1180" s="8" t="s">
        <v>88</v>
      </c>
    </row>
    <row r="1181" spans="1:16" ht="19.5">
      <c r="A1181" s="28" t="s">
        <v>87</v>
      </c>
      <c r="B1181" s="94"/>
      <c r="C1181" s="69" t="s">
        <v>65</v>
      </c>
      <c r="D1181" s="70"/>
      <c r="E1181" s="19">
        <v>0</v>
      </c>
      <c r="F1181" s="19"/>
      <c r="G1181" s="19">
        <v>0</v>
      </c>
      <c r="H1181" s="19">
        <v>1</v>
      </c>
      <c r="I1181" s="19"/>
      <c r="J1181" s="19">
        <v>1</v>
      </c>
      <c r="K1181" s="19">
        <v>1</v>
      </c>
      <c r="L1181" s="19"/>
      <c r="M1181" s="19"/>
      <c r="N1181" s="19">
        <v>0</v>
      </c>
      <c r="O1181" s="74">
        <v>0</v>
      </c>
      <c r="P1181" s="8" t="s">
        <v>88</v>
      </c>
    </row>
    <row r="1182" spans="1:16" ht="19.5">
      <c r="A1182" s="28" t="s">
        <v>87</v>
      </c>
      <c r="B1182" s="94"/>
      <c r="C1182" s="69" t="s">
        <v>66</v>
      </c>
      <c r="D1182" s="70"/>
      <c r="E1182" s="19">
        <v>0.2</v>
      </c>
      <c r="F1182" s="19"/>
      <c r="G1182" s="19">
        <v>0.2</v>
      </c>
      <c r="H1182" s="19"/>
      <c r="I1182" s="19"/>
      <c r="J1182" s="19">
        <v>0</v>
      </c>
      <c r="K1182" s="19">
        <v>0.2</v>
      </c>
      <c r="L1182" s="19"/>
      <c r="M1182" s="19"/>
      <c r="N1182" s="19">
        <v>0</v>
      </c>
      <c r="O1182" s="74"/>
      <c r="P1182" s="8" t="s">
        <v>88</v>
      </c>
    </row>
    <row r="1183" spans="1:16" ht="19.5">
      <c r="A1183" s="28" t="s">
        <v>87</v>
      </c>
      <c r="B1183" s="94"/>
      <c r="C1183" s="69" t="s">
        <v>67</v>
      </c>
      <c r="D1183" s="70"/>
      <c r="E1183" s="19">
        <v>8</v>
      </c>
      <c r="F1183" s="19"/>
      <c r="G1183" s="19">
        <v>8</v>
      </c>
      <c r="H1183" s="19">
        <v>176</v>
      </c>
      <c r="I1183" s="19"/>
      <c r="J1183" s="19">
        <v>176</v>
      </c>
      <c r="K1183" s="19">
        <v>184</v>
      </c>
      <c r="L1183" s="19">
        <v>48</v>
      </c>
      <c r="M1183" s="19"/>
      <c r="N1183" s="19">
        <v>48</v>
      </c>
      <c r="O1183" s="74">
        <v>272.72727272727269</v>
      </c>
      <c r="P1183" s="8" t="s">
        <v>88</v>
      </c>
    </row>
    <row r="1184" spans="1:16" ht="19.5">
      <c r="A1184" s="28" t="s">
        <v>87</v>
      </c>
      <c r="B1184" s="95"/>
      <c r="C1184" s="69" t="s">
        <v>68</v>
      </c>
      <c r="D1184" s="70"/>
      <c r="E1184" s="19">
        <v>48.2</v>
      </c>
      <c r="F1184" s="19">
        <v>0</v>
      </c>
      <c r="G1184" s="19">
        <v>48.2</v>
      </c>
      <c r="H1184" s="19">
        <v>563</v>
      </c>
      <c r="I1184" s="19">
        <v>0</v>
      </c>
      <c r="J1184" s="19">
        <v>563</v>
      </c>
      <c r="K1184" s="19">
        <v>611.20000000000005</v>
      </c>
      <c r="L1184" s="19">
        <v>6548</v>
      </c>
      <c r="M1184" s="19">
        <v>0</v>
      </c>
      <c r="N1184" s="19">
        <v>6548</v>
      </c>
      <c r="O1184" s="74">
        <v>11630.550621669627</v>
      </c>
      <c r="P1184" s="8" t="s">
        <v>88</v>
      </c>
    </row>
    <row r="1185" spans="1:16" ht="19.5">
      <c r="A1185" s="28" t="s">
        <v>87</v>
      </c>
      <c r="B1185" s="94" t="s">
        <v>69</v>
      </c>
      <c r="C1185" s="93" t="s">
        <v>70</v>
      </c>
      <c r="D1185" s="3" t="s">
        <v>71</v>
      </c>
      <c r="E1185" s="19"/>
      <c r="F1185" s="19"/>
      <c r="G1185" s="19">
        <v>0</v>
      </c>
      <c r="H1185" s="19">
        <v>12</v>
      </c>
      <c r="I1185" s="19"/>
      <c r="J1185" s="19">
        <v>12</v>
      </c>
      <c r="K1185" s="19">
        <v>12</v>
      </c>
      <c r="L1185" s="19">
        <v>3600</v>
      </c>
      <c r="M1185" s="19"/>
      <c r="N1185" s="19">
        <v>3600</v>
      </c>
      <c r="O1185" s="74">
        <v>300000</v>
      </c>
      <c r="P1185" s="8" t="s">
        <v>88</v>
      </c>
    </row>
    <row r="1186" spans="1:16" ht="19.5">
      <c r="A1186" s="28" t="s">
        <v>87</v>
      </c>
      <c r="B1186" s="94"/>
      <c r="C1186" s="94"/>
      <c r="D1186" s="3" t="s">
        <v>22</v>
      </c>
      <c r="E1186" s="19"/>
      <c r="F1186" s="19"/>
      <c r="G1186" s="19">
        <v>0</v>
      </c>
      <c r="H1186" s="19">
        <v>6.3</v>
      </c>
      <c r="I1186" s="19"/>
      <c r="J1186" s="19">
        <v>6.3</v>
      </c>
      <c r="K1186" s="19">
        <v>6.3</v>
      </c>
      <c r="L1186" s="19">
        <v>1575</v>
      </c>
      <c r="M1186" s="19"/>
      <c r="N1186" s="19">
        <v>1575</v>
      </c>
      <c r="O1186" s="74">
        <v>250000</v>
      </c>
      <c r="P1186" s="8" t="s">
        <v>88</v>
      </c>
    </row>
    <row r="1187" spans="1:16" ht="19.5">
      <c r="A1187" s="28" t="s">
        <v>87</v>
      </c>
      <c r="B1187" s="94"/>
      <c r="C1187" s="94"/>
      <c r="D1187" s="3" t="s">
        <v>23</v>
      </c>
      <c r="E1187" s="19"/>
      <c r="F1187" s="19"/>
      <c r="G1187" s="19">
        <v>0</v>
      </c>
      <c r="H1187" s="19">
        <v>23.4</v>
      </c>
      <c r="I1187" s="19"/>
      <c r="J1187" s="19">
        <v>23.4</v>
      </c>
      <c r="K1187" s="19">
        <v>23.4</v>
      </c>
      <c r="L1187" s="19">
        <v>3980</v>
      </c>
      <c r="M1187" s="19"/>
      <c r="N1187" s="19">
        <v>3980</v>
      </c>
      <c r="O1187" s="74">
        <v>170085.47008547009</v>
      </c>
      <c r="P1187" s="8" t="s">
        <v>88</v>
      </c>
    </row>
    <row r="1188" spans="1:16" ht="19.5">
      <c r="A1188" s="28" t="s">
        <v>87</v>
      </c>
      <c r="B1188" s="94"/>
      <c r="C1188" s="94"/>
      <c r="D1188" s="3" t="s">
        <v>24</v>
      </c>
      <c r="E1188" s="19"/>
      <c r="F1188" s="19"/>
      <c r="G1188" s="19">
        <v>0</v>
      </c>
      <c r="H1188" s="19"/>
      <c r="I1188" s="19"/>
      <c r="J1188" s="19">
        <v>0</v>
      </c>
      <c r="K1188" s="19">
        <v>0</v>
      </c>
      <c r="L1188" s="19"/>
      <c r="M1188" s="19"/>
      <c r="N1188" s="19">
        <v>0</v>
      </c>
      <c r="O1188" s="74"/>
      <c r="P1188" s="8" t="s">
        <v>88</v>
      </c>
    </row>
    <row r="1189" spans="1:16" ht="19.5">
      <c r="A1189" s="28" t="s">
        <v>87</v>
      </c>
      <c r="B1189" s="94"/>
      <c r="C1189" s="94"/>
      <c r="D1189" s="3" t="s">
        <v>25</v>
      </c>
      <c r="E1189" s="19"/>
      <c r="F1189" s="19"/>
      <c r="G1189" s="19">
        <v>0</v>
      </c>
      <c r="H1189" s="19">
        <v>24.9</v>
      </c>
      <c r="I1189" s="19"/>
      <c r="J1189" s="19">
        <v>24.9</v>
      </c>
      <c r="K1189" s="19">
        <v>24.9</v>
      </c>
      <c r="L1189" s="19">
        <v>877</v>
      </c>
      <c r="M1189" s="19"/>
      <c r="N1189" s="19">
        <v>877</v>
      </c>
      <c r="O1189" s="74">
        <v>35220.883534136548</v>
      </c>
      <c r="P1189" s="8" t="s">
        <v>88</v>
      </c>
    </row>
    <row r="1190" spans="1:16" ht="19.5">
      <c r="A1190" s="28" t="s">
        <v>87</v>
      </c>
      <c r="B1190" s="94"/>
      <c r="C1190" s="95"/>
      <c r="D1190" s="15" t="s">
        <v>72</v>
      </c>
      <c r="E1190" s="19">
        <v>0</v>
      </c>
      <c r="F1190" s="19">
        <v>0</v>
      </c>
      <c r="G1190" s="19">
        <v>0</v>
      </c>
      <c r="H1190" s="19">
        <v>66.599999999999994</v>
      </c>
      <c r="I1190" s="19">
        <v>0</v>
      </c>
      <c r="J1190" s="19">
        <v>66.599999999999994</v>
      </c>
      <c r="K1190" s="19">
        <v>66.599999999999994</v>
      </c>
      <c r="L1190" s="19">
        <v>10032</v>
      </c>
      <c r="M1190" s="19">
        <v>0</v>
      </c>
      <c r="N1190" s="19">
        <v>10032</v>
      </c>
      <c r="O1190" s="74">
        <v>150630.63063063062</v>
      </c>
      <c r="P1190" s="8" t="s">
        <v>88</v>
      </c>
    </row>
    <row r="1191" spans="1:16" ht="19.5">
      <c r="A1191" s="28" t="s">
        <v>87</v>
      </c>
      <c r="B1191" s="94"/>
      <c r="C1191" s="93" t="s">
        <v>73</v>
      </c>
      <c r="D1191" s="3" t="s">
        <v>21</v>
      </c>
      <c r="E1191" s="19"/>
      <c r="F1191" s="19"/>
      <c r="G1191" s="19">
        <v>0</v>
      </c>
      <c r="H1191" s="19"/>
      <c r="I1191" s="19"/>
      <c r="J1191" s="19">
        <v>0</v>
      </c>
      <c r="K1191" s="19">
        <v>0</v>
      </c>
      <c r="L1191" s="19"/>
      <c r="M1191" s="19"/>
      <c r="N1191" s="19">
        <v>0</v>
      </c>
      <c r="O1191" s="74"/>
      <c r="P1191" s="8" t="s">
        <v>88</v>
      </c>
    </row>
    <row r="1192" spans="1:16" ht="19.5">
      <c r="A1192" s="28" t="s">
        <v>87</v>
      </c>
      <c r="B1192" s="94"/>
      <c r="C1192" s="94"/>
      <c r="D1192" s="3" t="s">
        <v>74</v>
      </c>
      <c r="E1192" s="19"/>
      <c r="F1192" s="19"/>
      <c r="G1192" s="19">
        <v>0</v>
      </c>
      <c r="H1192" s="19">
        <v>2</v>
      </c>
      <c r="I1192" s="19"/>
      <c r="J1192" s="19">
        <v>2</v>
      </c>
      <c r="K1192" s="19">
        <v>2</v>
      </c>
      <c r="L1192" s="19">
        <v>400</v>
      </c>
      <c r="M1192" s="19"/>
      <c r="N1192" s="19">
        <v>400</v>
      </c>
      <c r="O1192" s="74">
        <v>200000</v>
      </c>
      <c r="P1192" s="8" t="s">
        <v>88</v>
      </c>
    </row>
    <row r="1193" spans="1:16" ht="19.5">
      <c r="A1193" s="28" t="s">
        <v>87</v>
      </c>
      <c r="B1193" s="94"/>
      <c r="C1193" s="94"/>
      <c r="D1193" s="3" t="s">
        <v>75</v>
      </c>
      <c r="E1193" s="19"/>
      <c r="F1193" s="19"/>
      <c r="G1193" s="19">
        <v>0</v>
      </c>
      <c r="H1193" s="19"/>
      <c r="I1193" s="19"/>
      <c r="J1193" s="19">
        <v>0</v>
      </c>
      <c r="K1193" s="19">
        <v>0</v>
      </c>
      <c r="L1193" s="19"/>
      <c r="M1193" s="19"/>
      <c r="N1193" s="19">
        <v>0</v>
      </c>
      <c r="O1193" s="74"/>
      <c r="P1193" s="8" t="s">
        <v>88</v>
      </c>
    </row>
    <row r="1194" spans="1:16" ht="19.5">
      <c r="A1194" s="28" t="s">
        <v>87</v>
      </c>
      <c r="B1194" s="94"/>
      <c r="C1194" s="95"/>
      <c r="D1194" s="15" t="s">
        <v>76</v>
      </c>
      <c r="E1194" s="19">
        <v>0</v>
      </c>
      <c r="F1194" s="19">
        <v>0</v>
      </c>
      <c r="G1194" s="19">
        <v>0</v>
      </c>
      <c r="H1194" s="19">
        <v>2</v>
      </c>
      <c r="I1194" s="19">
        <v>0</v>
      </c>
      <c r="J1194" s="19">
        <v>2</v>
      </c>
      <c r="K1194" s="19">
        <v>2</v>
      </c>
      <c r="L1194" s="19">
        <v>400</v>
      </c>
      <c r="M1194" s="19">
        <v>0</v>
      </c>
      <c r="N1194" s="19">
        <v>400</v>
      </c>
      <c r="O1194" s="74">
        <v>200000</v>
      </c>
      <c r="P1194" s="8" t="s">
        <v>88</v>
      </c>
    </row>
    <row r="1195" spans="1:16" ht="19.5">
      <c r="A1195" s="28" t="s">
        <v>87</v>
      </c>
      <c r="B1195" s="95"/>
      <c r="C1195" s="16" t="s">
        <v>77</v>
      </c>
      <c r="D1195" s="16"/>
      <c r="E1195" s="19">
        <v>0</v>
      </c>
      <c r="F1195" s="19">
        <v>0</v>
      </c>
      <c r="G1195" s="19">
        <v>0</v>
      </c>
      <c r="H1195" s="19">
        <v>68.599999999999994</v>
      </c>
      <c r="I1195" s="19">
        <v>0</v>
      </c>
      <c r="J1195" s="19">
        <v>68.599999999999994</v>
      </c>
      <c r="K1195" s="19">
        <v>68.599999999999994</v>
      </c>
      <c r="L1195" s="19">
        <v>10432</v>
      </c>
      <c r="M1195" s="19">
        <v>0</v>
      </c>
      <c r="N1195" s="19">
        <v>10432</v>
      </c>
      <c r="O1195" s="74">
        <v>152069.97084548106</v>
      </c>
      <c r="P1195" s="8" t="s">
        <v>88</v>
      </c>
    </row>
    <row r="1196" spans="1:16" ht="19.5">
      <c r="A1196" s="28" t="s">
        <v>87</v>
      </c>
      <c r="B1196" s="84" t="s">
        <v>78</v>
      </c>
      <c r="C1196" s="3" t="s">
        <v>79</v>
      </c>
      <c r="D1196" s="3"/>
      <c r="E1196" s="19">
        <v>20</v>
      </c>
      <c r="F1196" s="19"/>
      <c r="G1196" s="19">
        <v>20</v>
      </c>
      <c r="H1196" s="19">
        <v>140</v>
      </c>
      <c r="I1196" s="19"/>
      <c r="J1196" s="19">
        <v>140</v>
      </c>
      <c r="K1196" s="19">
        <v>160</v>
      </c>
      <c r="L1196" s="19">
        <v>1</v>
      </c>
      <c r="M1196" s="19"/>
      <c r="N1196" s="19">
        <v>1</v>
      </c>
      <c r="O1196" s="5">
        <v>7.1428571428571423</v>
      </c>
      <c r="P1196" s="8" t="s">
        <v>88</v>
      </c>
    </row>
    <row r="1197" spans="1:16" ht="19.5">
      <c r="A1197" s="28" t="s">
        <v>87</v>
      </c>
      <c r="B1197" s="85"/>
      <c r="C1197" s="3" t="s">
        <v>80</v>
      </c>
      <c r="D1197" s="3"/>
      <c r="E1197" s="19">
        <v>30</v>
      </c>
      <c r="F1197" s="19"/>
      <c r="G1197" s="19">
        <v>30</v>
      </c>
      <c r="H1197" s="19">
        <v>20</v>
      </c>
      <c r="I1197" s="19"/>
      <c r="J1197" s="19">
        <v>20</v>
      </c>
      <c r="K1197" s="19">
        <v>50</v>
      </c>
      <c r="L1197" s="19">
        <v>80</v>
      </c>
      <c r="M1197" s="19"/>
      <c r="N1197" s="19">
        <v>80</v>
      </c>
      <c r="O1197" s="74">
        <v>4000</v>
      </c>
      <c r="P1197" s="8" t="s">
        <v>88</v>
      </c>
    </row>
    <row r="1198" spans="1:16" ht="19.5">
      <c r="A1198" s="28" t="s">
        <v>87</v>
      </c>
      <c r="B1198" s="85"/>
      <c r="C1198" s="3" t="s">
        <v>81</v>
      </c>
      <c r="D1198" s="3"/>
      <c r="E1198" s="19">
        <v>35</v>
      </c>
      <c r="F1198" s="19"/>
      <c r="G1198" s="19">
        <v>35</v>
      </c>
      <c r="H1198" s="19">
        <v>30</v>
      </c>
      <c r="I1198" s="19"/>
      <c r="J1198" s="19">
        <v>30</v>
      </c>
      <c r="K1198" s="19">
        <v>65</v>
      </c>
      <c r="L1198" s="19">
        <v>380</v>
      </c>
      <c r="M1198" s="19"/>
      <c r="N1198" s="19">
        <v>380</v>
      </c>
      <c r="O1198" s="74">
        <v>12666.666666666666</v>
      </c>
      <c r="P1198" s="8" t="s">
        <v>88</v>
      </c>
    </row>
    <row r="1199" spans="1:16" ht="19.5">
      <c r="A1199" s="28" t="s">
        <v>87</v>
      </c>
      <c r="B1199" s="85"/>
      <c r="C1199" s="3" t="s">
        <v>82</v>
      </c>
      <c r="D1199" s="3"/>
      <c r="E1199" s="19"/>
      <c r="F1199" s="19"/>
      <c r="G1199" s="19">
        <v>0</v>
      </c>
      <c r="H1199" s="19">
        <v>18</v>
      </c>
      <c r="I1199" s="19"/>
      <c r="J1199" s="19">
        <v>18</v>
      </c>
      <c r="K1199" s="19">
        <v>18</v>
      </c>
      <c r="L1199" s="19">
        <v>95</v>
      </c>
      <c r="M1199" s="19"/>
      <c r="N1199" s="19">
        <v>95</v>
      </c>
      <c r="O1199" s="74">
        <v>5277.7777777777774</v>
      </c>
      <c r="P1199" s="8" t="s">
        <v>88</v>
      </c>
    </row>
    <row r="1200" spans="1:16" ht="19.5">
      <c r="A1200" s="28" t="s">
        <v>87</v>
      </c>
      <c r="B1200" s="85"/>
      <c r="C1200" s="3" t="s">
        <v>83</v>
      </c>
      <c r="D1200" s="3"/>
      <c r="E1200" s="19">
        <v>0</v>
      </c>
      <c r="F1200" s="19">
        <v>0</v>
      </c>
      <c r="G1200" s="19">
        <v>0</v>
      </c>
      <c r="H1200" s="19">
        <v>1.26</v>
      </c>
      <c r="I1200" s="19"/>
      <c r="J1200" s="19">
        <v>1.26</v>
      </c>
      <c r="K1200" s="19">
        <v>1.26</v>
      </c>
      <c r="L1200" s="19">
        <v>218</v>
      </c>
      <c r="M1200" s="19"/>
      <c r="N1200" s="19">
        <v>218</v>
      </c>
      <c r="O1200" s="74">
        <v>173015.87301587302</v>
      </c>
      <c r="P1200" s="8" t="s">
        <v>88</v>
      </c>
    </row>
    <row r="1201" spans="1:16" ht="19.5">
      <c r="A1201" s="28" t="s">
        <v>87</v>
      </c>
      <c r="B1201" s="86"/>
      <c r="C1201" s="69" t="s">
        <v>84</v>
      </c>
      <c r="D1201" s="70"/>
      <c r="E1201" s="19">
        <v>85</v>
      </c>
      <c r="F1201" s="19">
        <v>0</v>
      </c>
      <c r="G1201" s="19">
        <v>85</v>
      </c>
      <c r="H1201" s="19">
        <v>209.26</v>
      </c>
      <c r="I1201" s="19">
        <v>0</v>
      </c>
      <c r="J1201" s="19">
        <v>209.26</v>
      </c>
      <c r="K1201" s="19">
        <v>294.26</v>
      </c>
      <c r="L1201" s="19">
        <v>774</v>
      </c>
      <c r="M1201" s="19">
        <v>0</v>
      </c>
      <c r="N1201" s="19">
        <v>774</v>
      </c>
      <c r="O1201" s="74">
        <v>3698.7479690337382</v>
      </c>
      <c r="P1201" s="8" t="s">
        <v>88</v>
      </c>
    </row>
    <row r="1202" spans="1:16" ht="19.5">
      <c r="A1202" s="28" t="s">
        <v>87</v>
      </c>
      <c r="B1202" s="87" t="s">
        <v>85</v>
      </c>
      <c r="C1202" s="88"/>
      <c r="D1202" s="89"/>
      <c r="E1202" s="19">
        <v>250.39999999999998</v>
      </c>
      <c r="F1202" s="19">
        <v>0</v>
      </c>
      <c r="G1202" s="19">
        <v>250.39999999999998</v>
      </c>
      <c r="H1202" s="19">
        <v>2357.96</v>
      </c>
      <c r="I1202" s="19">
        <v>0</v>
      </c>
      <c r="J1202" s="19">
        <v>2357.96</v>
      </c>
      <c r="K1202" s="19">
        <v>2608.36</v>
      </c>
      <c r="L1202" s="19">
        <v>29487.03</v>
      </c>
      <c r="M1202" s="19">
        <v>0</v>
      </c>
      <c r="N1202" s="19">
        <v>29487.03</v>
      </c>
      <c r="O1202" s="74"/>
      <c r="P1202" s="8" t="s">
        <v>88</v>
      </c>
    </row>
    <row r="1203" spans="1:16" ht="19.5">
      <c r="A1203" s="28" t="s">
        <v>20</v>
      </c>
      <c r="B1203" s="98" t="s">
        <v>26</v>
      </c>
      <c r="C1203" s="99"/>
      <c r="D1203" s="100"/>
      <c r="E1203" s="96" t="s">
        <v>27</v>
      </c>
      <c r="F1203" s="96"/>
      <c r="G1203" s="96"/>
      <c r="H1203" s="96" t="s">
        <v>28</v>
      </c>
      <c r="I1203" s="96"/>
      <c r="J1203" s="96"/>
      <c r="K1203" s="96" t="s">
        <v>29</v>
      </c>
      <c r="L1203" s="96" t="s">
        <v>30</v>
      </c>
      <c r="M1203" s="96"/>
      <c r="N1203" s="96"/>
      <c r="O1203" s="96" t="s">
        <v>31</v>
      </c>
      <c r="P1203" s="96"/>
    </row>
    <row r="1204" spans="1:16" ht="19.5">
      <c r="A1204" s="28" t="s">
        <v>20</v>
      </c>
      <c r="B1204" s="101"/>
      <c r="C1204" s="102"/>
      <c r="D1204" s="103"/>
      <c r="E1204" s="74" t="s">
        <v>32</v>
      </c>
      <c r="F1204" s="74" t="s">
        <v>33</v>
      </c>
      <c r="G1204" s="74" t="s">
        <v>0</v>
      </c>
      <c r="H1204" s="74" t="s">
        <v>32</v>
      </c>
      <c r="I1204" s="74" t="s">
        <v>33</v>
      </c>
      <c r="J1204" s="74" t="s">
        <v>0</v>
      </c>
      <c r="K1204" s="96"/>
      <c r="L1204" s="74" t="s">
        <v>32</v>
      </c>
      <c r="M1204" s="74" t="s">
        <v>33</v>
      </c>
      <c r="N1204" s="74" t="s">
        <v>0</v>
      </c>
      <c r="O1204" s="74" t="s">
        <v>32</v>
      </c>
      <c r="P1204" s="74" t="s">
        <v>33</v>
      </c>
    </row>
    <row r="1205" spans="1:16" ht="19.5">
      <c r="A1205" s="28" t="s">
        <v>20</v>
      </c>
      <c r="B1205" s="97" t="s">
        <v>34</v>
      </c>
      <c r="C1205" s="72" t="s">
        <v>35</v>
      </c>
      <c r="D1205" s="73"/>
      <c r="E1205" s="19">
        <v>3</v>
      </c>
      <c r="F1205" s="19"/>
      <c r="G1205" s="19">
        <v>3</v>
      </c>
      <c r="H1205" s="19">
        <v>180</v>
      </c>
      <c r="I1205" s="19"/>
      <c r="J1205" s="19">
        <v>180</v>
      </c>
      <c r="K1205" s="19">
        <v>183</v>
      </c>
      <c r="L1205" s="19">
        <v>850</v>
      </c>
      <c r="M1205" s="19"/>
      <c r="N1205" s="19">
        <v>850</v>
      </c>
      <c r="O1205" s="74">
        <v>4722.2222222222226</v>
      </c>
      <c r="P1205" s="74" t="s">
        <v>88</v>
      </c>
    </row>
    <row r="1206" spans="1:16" ht="19.5">
      <c r="A1206" s="28" t="s">
        <v>20</v>
      </c>
      <c r="B1206" s="97"/>
      <c r="C1206" s="72" t="s">
        <v>36</v>
      </c>
      <c r="D1206" s="73"/>
      <c r="E1206" s="19">
        <v>0.3</v>
      </c>
      <c r="F1206" s="19"/>
      <c r="G1206" s="19">
        <v>0.3</v>
      </c>
      <c r="H1206" s="19">
        <v>94</v>
      </c>
      <c r="I1206" s="19"/>
      <c r="J1206" s="19">
        <v>94</v>
      </c>
      <c r="K1206" s="19">
        <v>94.3</v>
      </c>
      <c r="L1206" s="19">
        <v>250</v>
      </c>
      <c r="M1206" s="19"/>
      <c r="N1206" s="19">
        <v>250</v>
      </c>
      <c r="O1206" s="74">
        <v>2659.5744680851062</v>
      </c>
      <c r="P1206" s="74" t="s">
        <v>88</v>
      </c>
    </row>
    <row r="1207" spans="1:16" ht="19.5">
      <c r="A1207" s="28" t="s">
        <v>20</v>
      </c>
      <c r="B1207" s="97"/>
      <c r="C1207" s="72" t="s">
        <v>37</v>
      </c>
      <c r="D1207" s="73"/>
      <c r="E1207" s="19">
        <v>31</v>
      </c>
      <c r="F1207" s="19"/>
      <c r="G1207" s="19">
        <v>31</v>
      </c>
      <c r="H1207" s="19">
        <v>744</v>
      </c>
      <c r="I1207" s="19"/>
      <c r="J1207" s="19">
        <v>744</v>
      </c>
      <c r="K1207" s="19">
        <v>775</v>
      </c>
      <c r="L1207" s="19">
        <v>12548</v>
      </c>
      <c r="M1207" s="19"/>
      <c r="N1207" s="19">
        <v>12548</v>
      </c>
      <c r="O1207" s="74">
        <v>16865.591397849465</v>
      </c>
      <c r="P1207" s="74" t="s">
        <v>88</v>
      </c>
    </row>
    <row r="1208" spans="1:16" ht="19.5">
      <c r="A1208" s="28" t="s">
        <v>20</v>
      </c>
      <c r="B1208" s="97"/>
      <c r="C1208" s="72" t="s">
        <v>38</v>
      </c>
      <c r="D1208" s="73"/>
      <c r="E1208" s="19">
        <v>34.299999999999997</v>
      </c>
      <c r="F1208" s="19">
        <v>0</v>
      </c>
      <c r="G1208" s="19">
        <v>34.299999999999997</v>
      </c>
      <c r="H1208" s="19">
        <v>1018</v>
      </c>
      <c r="I1208" s="19">
        <v>0</v>
      </c>
      <c r="J1208" s="19">
        <v>1018</v>
      </c>
      <c r="K1208" s="19">
        <v>1052.3</v>
      </c>
      <c r="L1208" s="19">
        <v>13648</v>
      </c>
      <c r="M1208" s="19">
        <v>0</v>
      </c>
      <c r="N1208" s="19">
        <v>13648</v>
      </c>
      <c r="O1208" s="74">
        <v>13406.679764243614</v>
      </c>
      <c r="P1208" s="74" t="s">
        <v>88</v>
      </c>
    </row>
    <row r="1209" spans="1:16" ht="19.5">
      <c r="A1209" s="28" t="s">
        <v>20</v>
      </c>
      <c r="B1209" s="84" t="s">
        <v>39</v>
      </c>
      <c r="C1209" s="69" t="s">
        <v>40</v>
      </c>
      <c r="D1209" s="70"/>
      <c r="E1209" s="19">
        <v>0.2</v>
      </c>
      <c r="F1209" s="19"/>
      <c r="G1209" s="19">
        <v>0.2</v>
      </c>
      <c r="H1209" s="19">
        <v>14</v>
      </c>
      <c r="I1209" s="19"/>
      <c r="J1209" s="19">
        <v>14</v>
      </c>
      <c r="K1209" s="19">
        <v>14.2</v>
      </c>
      <c r="L1209" s="19">
        <v>29</v>
      </c>
      <c r="M1209" s="19"/>
      <c r="N1209" s="19">
        <v>29</v>
      </c>
      <c r="O1209" s="74">
        <v>2071.4285714285716</v>
      </c>
      <c r="P1209" s="74" t="s">
        <v>88</v>
      </c>
    </row>
    <row r="1210" spans="1:16" ht="19.5">
      <c r="A1210" s="28" t="s">
        <v>20</v>
      </c>
      <c r="B1210" s="85" t="s">
        <v>39</v>
      </c>
      <c r="C1210" s="72" t="s">
        <v>41</v>
      </c>
      <c r="D1210" s="73"/>
      <c r="E1210" s="19">
        <v>13</v>
      </c>
      <c r="F1210" s="19"/>
      <c r="G1210" s="19">
        <v>13</v>
      </c>
      <c r="H1210" s="19">
        <v>39</v>
      </c>
      <c r="I1210" s="19"/>
      <c r="J1210" s="19">
        <v>39</v>
      </c>
      <c r="K1210" s="19">
        <v>52</v>
      </c>
      <c r="L1210" s="19">
        <v>58</v>
      </c>
      <c r="M1210" s="19"/>
      <c r="N1210" s="19">
        <v>58</v>
      </c>
      <c r="O1210" s="74">
        <v>1487.1794871794873</v>
      </c>
      <c r="P1210" s="74" t="s">
        <v>88</v>
      </c>
    </row>
    <row r="1211" spans="1:16" ht="19.5">
      <c r="A1211" s="28" t="s">
        <v>20</v>
      </c>
      <c r="B1211" s="85"/>
      <c r="C1211" s="72" t="s">
        <v>42</v>
      </c>
      <c r="D1211" s="73"/>
      <c r="E1211" s="19">
        <v>1.5</v>
      </c>
      <c r="F1211" s="19"/>
      <c r="G1211" s="19">
        <v>1.5</v>
      </c>
      <c r="H1211" s="19">
        <v>53</v>
      </c>
      <c r="I1211" s="19"/>
      <c r="J1211" s="19">
        <v>53</v>
      </c>
      <c r="K1211" s="19">
        <v>54.5</v>
      </c>
      <c r="L1211" s="19">
        <v>220</v>
      </c>
      <c r="M1211" s="19"/>
      <c r="N1211" s="19">
        <v>220</v>
      </c>
      <c r="O1211" s="74">
        <v>4150.9433962264147</v>
      </c>
      <c r="P1211" s="74" t="s">
        <v>88</v>
      </c>
    </row>
    <row r="1212" spans="1:16" ht="19.5">
      <c r="A1212" s="28" t="s">
        <v>20</v>
      </c>
      <c r="B1212" s="85"/>
      <c r="C1212" s="72" t="s">
        <v>43</v>
      </c>
      <c r="D1212" s="73"/>
      <c r="E1212" s="19"/>
      <c r="F1212" s="19"/>
      <c r="G1212" s="19">
        <v>0</v>
      </c>
      <c r="H1212" s="19">
        <v>5</v>
      </c>
      <c r="I1212" s="19"/>
      <c r="J1212" s="19">
        <v>5</v>
      </c>
      <c r="K1212" s="19">
        <v>5</v>
      </c>
      <c r="L1212" s="19">
        <v>35</v>
      </c>
      <c r="M1212" s="19"/>
      <c r="N1212" s="19">
        <v>35</v>
      </c>
      <c r="O1212" s="74">
        <v>7000</v>
      </c>
      <c r="P1212" s="74" t="s">
        <v>88</v>
      </c>
    </row>
    <row r="1213" spans="1:16" ht="19.5">
      <c r="A1213" s="28" t="s">
        <v>20</v>
      </c>
      <c r="B1213" s="85"/>
      <c r="C1213" s="72" t="s">
        <v>44</v>
      </c>
      <c r="D1213" s="73"/>
      <c r="E1213" s="19">
        <v>9</v>
      </c>
      <c r="F1213" s="19"/>
      <c r="G1213" s="19">
        <v>9</v>
      </c>
      <c r="H1213" s="19">
        <v>265</v>
      </c>
      <c r="I1213" s="19"/>
      <c r="J1213" s="19">
        <v>265</v>
      </c>
      <c r="K1213" s="19">
        <v>274</v>
      </c>
      <c r="L1213" s="19">
        <v>180</v>
      </c>
      <c r="M1213" s="19"/>
      <c r="N1213" s="19">
        <v>180</v>
      </c>
      <c r="O1213" s="74">
        <v>679.24528301886789</v>
      </c>
      <c r="P1213" s="74" t="s">
        <v>88</v>
      </c>
    </row>
    <row r="1214" spans="1:16" ht="19.5">
      <c r="A1214" s="28" t="s">
        <v>20</v>
      </c>
      <c r="B1214" s="85"/>
      <c r="C1214" s="72" t="s">
        <v>45</v>
      </c>
      <c r="D1214" s="73"/>
      <c r="E1214" s="19"/>
      <c r="F1214" s="19"/>
      <c r="G1214" s="19">
        <v>0</v>
      </c>
      <c r="H1214" s="19"/>
      <c r="I1214" s="19"/>
      <c r="J1214" s="19">
        <v>0</v>
      </c>
      <c r="K1214" s="19">
        <v>0</v>
      </c>
      <c r="L1214" s="19"/>
      <c r="M1214" s="19"/>
      <c r="N1214" s="19">
        <v>0</v>
      </c>
      <c r="O1214" s="74"/>
      <c r="P1214" s="74" t="s">
        <v>88</v>
      </c>
    </row>
    <row r="1215" spans="1:16" ht="19.5">
      <c r="A1215" s="28" t="s">
        <v>20</v>
      </c>
      <c r="B1215" s="85"/>
      <c r="C1215" s="72" t="s">
        <v>46</v>
      </c>
      <c r="D1215" s="73"/>
      <c r="E1215" s="19">
        <v>10</v>
      </c>
      <c r="F1215" s="19"/>
      <c r="G1215" s="19">
        <v>10</v>
      </c>
      <c r="H1215" s="19">
        <v>196</v>
      </c>
      <c r="I1215" s="19"/>
      <c r="J1215" s="19">
        <v>196</v>
      </c>
      <c r="K1215" s="19">
        <v>206</v>
      </c>
      <c r="L1215" s="19">
        <v>350</v>
      </c>
      <c r="M1215" s="19"/>
      <c r="N1215" s="19">
        <v>350</v>
      </c>
      <c r="O1215" s="74">
        <v>1785.7142857142858</v>
      </c>
      <c r="P1215" s="74" t="s">
        <v>88</v>
      </c>
    </row>
    <row r="1216" spans="1:16" ht="19.5">
      <c r="A1216" s="28" t="s">
        <v>20</v>
      </c>
      <c r="B1216" s="85"/>
      <c r="C1216" s="72" t="s">
        <v>47</v>
      </c>
      <c r="D1216" s="73"/>
      <c r="E1216" s="19">
        <v>5</v>
      </c>
      <c r="F1216" s="19"/>
      <c r="G1216" s="19">
        <v>5</v>
      </c>
      <c r="H1216" s="19">
        <v>3</v>
      </c>
      <c r="I1216" s="19"/>
      <c r="J1216" s="19">
        <v>3</v>
      </c>
      <c r="K1216" s="19">
        <v>8</v>
      </c>
      <c r="L1216" s="19">
        <v>6</v>
      </c>
      <c r="M1216" s="19"/>
      <c r="N1216" s="19">
        <v>6</v>
      </c>
      <c r="O1216" s="74">
        <v>2000</v>
      </c>
      <c r="P1216" s="74" t="s">
        <v>88</v>
      </c>
    </row>
    <row r="1217" spans="1:16" ht="19.5">
      <c r="A1217" s="28" t="s">
        <v>20</v>
      </c>
      <c r="B1217" s="86"/>
      <c r="C1217" s="69" t="s">
        <v>48</v>
      </c>
      <c r="D1217" s="69"/>
      <c r="E1217" s="19">
        <v>38.700000000000003</v>
      </c>
      <c r="F1217" s="19">
        <v>0</v>
      </c>
      <c r="G1217" s="19">
        <v>38.700000000000003</v>
      </c>
      <c r="H1217" s="19">
        <v>575</v>
      </c>
      <c r="I1217" s="19">
        <v>0</v>
      </c>
      <c r="J1217" s="19">
        <v>575</v>
      </c>
      <c r="K1217" s="19">
        <v>613.70000000000005</v>
      </c>
      <c r="L1217" s="19">
        <v>878</v>
      </c>
      <c r="M1217" s="19">
        <v>0</v>
      </c>
      <c r="N1217" s="19">
        <v>878</v>
      </c>
      <c r="O1217" s="74">
        <v>1526.9565217391305</v>
      </c>
      <c r="P1217" s="74" t="s">
        <v>88</v>
      </c>
    </row>
    <row r="1218" spans="1:16" ht="19.5">
      <c r="A1218" s="28" t="s">
        <v>20</v>
      </c>
      <c r="B1218" s="90" t="s">
        <v>49</v>
      </c>
      <c r="C1218" s="69" t="s">
        <v>50</v>
      </c>
      <c r="D1218" s="70"/>
      <c r="E1218" s="19">
        <v>1</v>
      </c>
      <c r="F1218" s="19"/>
      <c r="G1218" s="19">
        <v>1</v>
      </c>
      <c r="H1218" s="19">
        <v>151</v>
      </c>
      <c r="I1218" s="19"/>
      <c r="J1218" s="19">
        <v>151</v>
      </c>
      <c r="K1218" s="19">
        <v>152</v>
      </c>
      <c r="L1218" s="19">
        <v>1548</v>
      </c>
      <c r="M1218" s="19"/>
      <c r="N1218" s="19">
        <v>1548</v>
      </c>
      <c r="O1218" s="74">
        <v>10251.655629139073</v>
      </c>
      <c r="P1218" s="74" t="s">
        <v>88</v>
      </c>
    </row>
    <row r="1219" spans="1:16" ht="19.5">
      <c r="A1219" s="28" t="s">
        <v>20</v>
      </c>
      <c r="B1219" s="91" t="s">
        <v>49</v>
      </c>
      <c r="C1219" s="69" t="s">
        <v>51</v>
      </c>
      <c r="D1219" s="70"/>
      <c r="E1219" s="19"/>
      <c r="F1219" s="19"/>
      <c r="G1219" s="19">
        <v>0</v>
      </c>
      <c r="H1219" s="19"/>
      <c r="I1219" s="19"/>
      <c r="J1219" s="19">
        <v>0</v>
      </c>
      <c r="K1219" s="19">
        <v>0</v>
      </c>
      <c r="L1219" s="19"/>
      <c r="M1219" s="19"/>
      <c r="N1219" s="19">
        <v>0</v>
      </c>
      <c r="O1219" s="74"/>
      <c r="P1219" s="74" t="s">
        <v>88</v>
      </c>
    </row>
    <row r="1220" spans="1:16" ht="19.5">
      <c r="A1220" s="28" t="s">
        <v>20</v>
      </c>
      <c r="B1220" s="92"/>
      <c r="C1220" s="14" t="s">
        <v>52</v>
      </c>
      <c r="D1220" s="70"/>
      <c r="E1220" s="19">
        <v>1</v>
      </c>
      <c r="F1220" s="19">
        <v>0</v>
      </c>
      <c r="G1220" s="19">
        <v>1</v>
      </c>
      <c r="H1220" s="19">
        <v>151</v>
      </c>
      <c r="I1220" s="19">
        <v>0</v>
      </c>
      <c r="J1220" s="19">
        <v>151</v>
      </c>
      <c r="K1220" s="19">
        <v>152</v>
      </c>
      <c r="L1220" s="19">
        <v>1548</v>
      </c>
      <c r="M1220" s="19">
        <v>0</v>
      </c>
      <c r="N1220" s="19">
        <v>1548</v>
      </c>
      <c r="O1220" s="74">
        <v>10251.655629139073</v>
      </c>
      <c r="P1220" s="74" t="s">
        <v>88</v>
      </c>
    </row>
    <row r="1221" spans="1:16" ht="19.5">
      <c r="A1221" s="28" t="s">
        <v>20</v>
      </c>
      <c r="B1221" s="84" t="s">
        <v>53</v>
      </c>
      <c r="C1221" s="69" t="s">
        <v>54</v>
      </c>
      <c r="D1221" s="70"/>
      <c r="E1221" s="19">
        <v>102</v>
      </c>
      <c r="F1221" s="19"/>
      <c r="G1221" s="19">
        <v>102</v>
      </c>
      <c r="H1221" s="19">
        <v>279</v>
      </c>
      <c r="I1221" s="19"/>
      <c r="J1221" s="19">
        <v>279</v>
      </c>
      <c r="K1221" s="19">
        <v>381</v>
      </c>
      <c r="L1221" s="19">
        <v>668</v>
      </c>
      <c r="M1221" s="19"/>
      <c r="N1221" s="19">
        <v>668</v>
      </c>
      <c r="O1221" s="74">
        <v>2394.2652329749103</v>
      </c>
      <c r="P1221" s="74" t="s">
        <v>88</v>
      </c>
    </row>
    <row r="1222" spans="1:16" ht="19.5">
      <c r="A1222" s="28" t="s">
        <v>20</v>
      </c>
      <c r="B1222" s="85"/>
      <c r="C1222" s="69" t="s">
        <v>55</v>
      </c>
      <c r="D1222" s="70"/>
      <c r="E1222" s="19">
        <v>11</v>
      </c>
      <c r="F1222" s="19"/>
      <c r="G1222" s="19">
        <v>11</v>
      </c>
      <c r="H1222" s="19">
        <v>194</v>
      </c>
      <c r="I1222" s="19"/>
      <c r="J1222" s="19">
        <v>194</v>
      </c>
      <c r="K1222" s="19">
        <v>205</v>
      </c>
      <c r="L1222" s="19">
        <v>64</v>
      </c>
      <c r="M1222" s="19"/>
      <c r="N1222" s="19">
        <v>64</v>
      </c>
      <c r="O1222" s="74">
        <v>329.89690721649487</v>
      </c>
      <c r="P1222" s="74" t="s">
        <v>88</v>
      </c>
    </row>
    <row r="1223" spans="1:16" ht="19.5">
      <c r="A1223" s="28" t="s">
        <v>20</v>
      </c>
      <c r="B1223" s="85"/>
      <c r="C1223" s="69" t="s">
        <v>56</v>
      </c>
      <c r="D1223" s="70"/>
      <c r="E1223" s="19">
        <v>12</v>
      </c>
      <c r="F1223" s="19"/>
      <c r="G1223" s="19">
        <v>12</v>
      </c>
      <c r="H1223" s="19">
        <v>195</v>
      </c>
      <c r="I1223" s="19"/>
      <c r="J1223" s="19">
        <v>195</v>
      </c>
      <c r="K1223" s="19">
        <v>207</v>
      </c>
      <c r="L1223" s="19">
        <v>890</v>
      </c>
      <c r="M1223" s="19"/>
      <c r="N1223" s="19">
        <v>890</v>
      </c>
      <c r="O1223" s="74">
        <v>4564.1025641025635</v>
      </c>
      <c r="P1223" s="74" t="s">
        <v>88</v>
      </c>
    </row>
    <row r="1224" spans="1:16" ht="19.5">
      <c r="A1224" s="28" t="s">
        <v>20</v>
      </c>
      <c r="B1224" s="85"/>
      <c r="C1224" s="69" t="s">
        <v>57</v>
      </c>
      <c r="D1224" s="70"/>
      <c r="E1224" s="19"/>
      <c r="F1224" s="19"/>
      <c r="G1224" s="19">
        <v>0</v>
      </c>
      <c r="H1224" s="19"/>
      <c r="I1224" s="19"/>
      <c r="J1224" s="19">
        <v>0</v>
      </c>
      <c r="K1224" s="19">
        <v>0</v>
      </c>
      <c r="L1224" s="19"/>
      <c r="M1224" s="19"/>
      <c r="N1224" s="19">
        <v>0</v>
      </c>
      <c r="O1224" s="74"/>
      <c r="P1224" s="74" t="s">
        <v>88</v>
      </c>
    </row>
    <row r="1225" spans="1:16" ht="19.5">
      <c r="A1225" s="28" t="s">
        <v>20</v>
      </c>
      <c r="B1225" s="86"/>
      <c r="C1225" s="69" t="s">
        <v>58</v>
      </c>
      <c r="D1225" s="70"/>
      <c r="E1225" s="19">
        <v>125</v>
      </c>
      <c r="F1225" s="19">
        <v>0</v>
      </c>
      <c r="G1225" s="19">
        <v>125</v>
      </c>
      <c r="H1225" s="19">
        <v>668</v>
      </c>
      <c r="I1225" s="19">
        <v>0</v>
      </c>
      <c r="J1225" s="19">
        <v>668</v>
      </c>
      <c r="K1225" s="19">
        <v>793</v>
      </c>
      <c r="L1225" s="19">
        <v>1622</v>
      </c>
      <c r="M1225" s="19">
        <v>0</v>
      </c>
      <c r="N1225" s="19">
        <v>1622</v>
      </c>
      <c r="O1225" s="74">
        <v>2428.1437125748503</v>
      </c>
      <c r="P1225" s="74" t="s">
        <v>88</v>
      </c>
    </row>
    <row r="1226" spans="1:16" ht="19.5">
      <c r="A1226" s="28" t="s">
        <v>20</v>
      </c>
      <c r="B1226" s="90" t="s">
        <v>89</v>
      </c>
      <c r="C1226" s="69" t="s">
        <v>59</v>
      </c>
      <c r="D1226" s="70"/>
      <c r="E1226" s="19"/>
      <c r="F1226" s="19"/>
      <c r="G1226" s="19">
        <v>0</v>
      </c>
      <c r="H1226" s="19"/>
      <c r="I1226" s="19"/>
      <c r="J1226" s="19">
        <v>0</v>
      </c>
      <c r="K1226" s="19">
        <v>0</v>
      </c>
      <c r="L1226" s="19"/>
      <c r="M1226" s="19"/>
      <c r="N1226" s="19">
        <v>0</v>
      </c>
      <c r="O1226" s="74"/>
      <c r="P1226" s="74" t="s">
        <v>88</v>
      </c>
    </row>
    <row r="1227" spans="1:16" ht="19.5">
      <c r="A1227" s="28" t="s">
        <v>20</v>
      </c>
      <c r="B1227" s="91"/>
      <c r="C1227" s="69" t="s">
        <v>60</v>
      </c>
      <c r="D1227" s="70"/>
      <c r="E1227" s="19">
        <v>0.6</v>
      </c>
      <c r="F1227" s="19"/>
      <c r="G1227" s="19">
        <v>0.6</v>
      </c>
      <c r="H1227" s="19"/>
      <c r="I1227" s="19"/>
      <c r="J1227" s="19">
        <v>0</v>
      </c>
      <c r="K1227" s="19">
        <v>0.6</v>
      </c>
      <c r="L1227" s="19"/>
      <c r="M1227" s="19"/>
      <c r="N1227" s="19">
        <v>0</v>
      </c>
      <c r="O1227" s="74"/>
      <c r="P1227" s="74" t="s">
        <v>88</v>
      </c>
    </row>
    <row r="1228" spans="1:16" ht="19.5">
      <c r="A1228" s="28" t="s">
        <v>20</v>
      </c>
      <c r="B1228" s="92"/>
      <c r="C1228" s="69" t="s">
        <v>61</v>
      </c>
      <c r="D1228" s="70"/>
      <c r="E1228" s="19">
        <v>0.6</v>
      </c>
      <c r="F1228" s="19">
        <v>0</v>
      </c>
      <c r="G1228" s="19">
        <v>0.6</v>
      </c>
      <c r="H1228" s="19">
        <v>0</v>
      </c>
      <c r="I1228" s="19">
        <v>0</v>
      </c>
      <c r="J1228" s="19">
        <v>0</v>
      </c>
      <c r="K1228" s="19">
        <v>0.6</v>
      </c>
      <c r="L1228" s="19">
        <v>0</v>
      </c>
      <c r="M1228" s="19">
        <v>0</v>
      </c>
      <c r="N1228" s="19">
        <v>0</v>
      </c>
      <c r="O1228" s="74"/>
      <c r="P1228" s="74" t="s">
        <v>88</v>
      </c>
    </row>
    <row r="1229" spans="1:16" ht="19.5">
      <c r="A1229" s="28" t="s">
        <v>20</v>
      </c>
      <c r="B1229" s="93" t="s">
        <v>62</v>
      </c>
      <c r="C1229" s="69" t="s">
        <v>63</v>
      </c>
      <c r="D1229" s="70"/>
      <c r="E1229" s="19"/>
      <c r="F1229" s="19"/>
      <c r="G1229" s="19">
        <v>0</v>
      </c>
      <c r="H1229" s="19"/>
      <c r="I1229" s="19"/>
      <c r="J1229" s="19">
        <v>0</v>
      </c>
      <c r="K1229" s="19">
        <v>0</v>
      </c>
      <c r="L1229" s="19"/>
      <c r="M1229" s="19"/>
      <c r="N1229" s="19">
        <v>0</v>
      </c>
      <c r="O1229" s="74"/>
      <c r="P1229" s="74" t="s">
        <v>88</v>
      </c>
    </row>
    <row r="1230" spans="1:16" ht="19.5">
      <c r="A1230" s="28" t="s">
        <v>20</v>
      </c>
      <c r="B1230" s="94"/>
      <c r="C1230" s="69" t="s">
        <v>64</v>
      </c>
      <c r="D1230" s="70"/>
      <c r="E1230" s="19">
        <v>45</v>
      </c>
      <c r="F1230" s="19"/>
      <c r="G1230" s="19">
        <v>45</v>
      </c>
      <c r="H1230" s="19">
        <v>1107</v>
      </c>
      <c r="I1230" s="19"/>
      <c r="J1230" s="19">
        <v>1107</v>
      </c>
      <c r="K1230" s="19">
        <v>1152</v>
      </c>
      <c r="L1230" s="19">
        <v>15520</v>
      </c>
      <c r="M1230" s="19"/>
      <c r="N1230" s="19">
        <v>15520</v>
      </c>
      <c r="O1230" s="74">
        <v>14019.873532068654</v>
      </c>
      <c r="P1230" s="74" t="s">
        <v>88</v>
      </c>
    </row>
    <row r="1231" spans="1:16" ht="19.5">
      <c r="A1231" s="28" t="s">
        <v>20</v>
      </c>
      <c r="B1231" s="94"/>
      <c r="C1231" s="69" t="s">
        <v>65</v>
      </c>
      <c r="D1231" s="70"/>
      <c r="E1231" s="19">
        <v>1</v>
      </c>
      <c r="F1231" s="19"/>
      <c r="G1231" s="19">
        <v>1</v>
      </c>
      <c r="H1231" s="19">
        <v>14</v>
      </c>
      <c r="I1231" s="19"/>
      <c r="J1231" s="19">
        <v>14</v>
      </c>
      <c r="K1231" s="19">
        <v>15</v>
      </c>
      <c r="L1231" s="19">
        <v>90</v>
      </c>
      <c r="M1231" s="19"/>
      <c r="N1231" s="19">
        <v>90</v>
      </c>
      <c r="O1231" s="74">
        <v>6428.5714285714284</v>
      </c>
      <c r="P1231" s="74" t="s">
        <v>88</v>
      </c>
    </row>
    <row r="1232" spans="1:16" ht="19.5">
      <c r="A1232" s="28" t="s">
        <v>20</v>
      </c>
      <c r="B1232" s="94"/>
      <c r="C1232" s="69" t="s">
        <v>66</v>
      </c>
      <c r="D1232" s="70"/>
      <c r="E1232" s="19">
        <v>1</v>
      </c>
      <c r="F1232" s="19"/>
      <c r="G1232" s="19">
        <v>1</v>
      </c>
      <c r="H1232" s="19">
        <v>9</v>
      </c>
      <c r="I1232" s="19"/>
      <c r="J1232" s="19">
        <v>9</v>
      </c>
      <c r="K1232" s="19">
        <v>10</v>
      </c>
      <c r="L1232" s="19">
        <v>120</v>
      </c>
      <c r="M1232" s="19"/>
      <c r="N1232" s="19">
        <v>120</v>
      </c>
      <c r="O1232" s="74">
        <v>13333.333333333334</v>
      </c>
      <c r="P1232" s="74" t="s">
        <v>88</v>
      </c>
    </row>
    <row r="1233" spans="1:16" ht="19.5">
      <c r="A1233" s="28" t="s">
        <v>20</v>
      </c>
      <c r="B1233" s="94"/>
      <c r="C1233" s="69" t="s">
        <v>67</v>
      </c>
      <c r="D1233" s="70"/>
      <c r="E1233" s="19"/>
      <c r="F1233" s="19"/>
      <c r="G1233" s="19">
        <v>0</v>
      </c>
      <c r="H1233" s="19">
        <v>20</v>
      </c>
      <c r="I1233" s="19"/>
      <c r="J1233" s="19">
        <v>20</v>
      </c>
      <c r="K1233" s="19">
        <v>20</v>
      </c>
      <c r="L1233" s="19">
        <v>11</v>
      </c>
      <c r="M1233" s="19"/>
      <c r="N1233" s="19">
        <v>11</v>
      </c>
      <c r="O1233" s="74">
        <v>550</v>
      </c>
      <c r="P1233" s="74" t="s">
        <v>88</v>
      </c>
    </row>
    <row r="1234" spans="1:16" ht="19.5">
      <c r="A1234" s="28" t="s">
        <v>20</v>
      </c>
      <c r="B1234" s="95"/>
      <c r="C1234" s="69" t="s">
        <v>68</v>
      </c>
      <c r="D1234" s="70"/>
      <c r="E1234" s="19">
        <v>47</v>
      </c>
      <c r="F1234" s="19">
        <v>0</v>
      </c>
      <c r="G1234" s="19">
        <v>47</v>
      </c>
      <c r="H1234" s="19">
        <v>1150</v>
      </c>
      <c r="I1234" s="19">
        <v>0</v>
      </c>
      <c r="J1234" s="19">
        <v>1150</v>
      </c>
      <c r="K1234" s="19">
        <v>1197</v>
      </c>
      <c r="L1234" s="19">
        <v>15741</v>
      </c>
      <c r="M1234" s="19">
        <v>0</v>
      </c>
      <c r="N1234" s="19">
        <v>15741</v>
      </c>
      <c r="O1234" s="74">
        <v>13687.826086956522</v>
      </c>
      <c r="P1234" s="74" t="s">
        <v>88</v>
      </c>
    </row>
    <row r="1235" spans="1:16" ht="19.5">
      <c r="A1235" s="28" t="s">
        <v>20</v>
      </c>
      <c r="B1235" s="94" t="s">
        <v>69</v>
      </c>
      <c r="C1235" s="93" t="s">
        <v>70</v>
      </c>
      <c r="D1235" s="3" t="s">
        <v>71</v>
      </c>
      <c r="E1235" s="19"/>
      <c r="F1235" s="19"/>
      <c r="G1235" s="19">
        <v>0</v>
      </c>
      <c r="H1235" s="19">
        <v>7.8</v>
      </c>
      <c r="I1235" s="19"/>
      <c r="J1235" s="19">
        <v>7.8</v>
      </c>
      <c r="K1235" s="19">
        <v>7.8</v>
      </c>
      <c r="L1235" s="19">
        <v>1560</v>
      </c>
      <c r="M1235" s="19"/>
      <c r="N1235" s="19">
        <v>1560</v>
      </c>
      <c r="O1235" s="74">
        <v>200000</v>
      </c>
      <c r="P1235" s="74" t="s">
        <v>88</v>
      </c>
    </row>
    <row r="1236" spans="1:16" ht="19.5">
      <c r="A1236" s="28" t="s">
        <v>20</v>
      </c>
      <c r="B1236" s="94"/>
      <c r="C1236" s="94"/>
      <c r="D1236" s="3" t="s">
        <v>22</v>
      </c>
      <c r="E1236" s="19"/>
      <c r="F1236" s="19"/>
      <c r="G1236" s="19">
        <v>0</v>
      </c>
      <c r="H1236" s="19"/>
      <c r="I1236" s="19"/>
      <c r="J1236" s="19">
        <v>0</v>
      </c>
      <c r="K1236" s="19">
        <v>0</v>
      </c>
      <c r="L1236" s="19"/>
      <c r="M1236" s="19"/>
      <c r="N1236" s="19">
        <v>0</v>
      </c>
      <c r="O1236" s="74"/>
      <c r="P1236" s="74" t="s">
        <v>88</v>
      </c>
    </row>
    <row r="1237" spans="1:16" ht="19.5">
      <c r="A1237" s="28" t="s">
        <v>20</v>
      </c>
      <c r="B1237" s="94"/>
      <c r="C1237" s="94"/>
      <c r="D1237" s="3" t="s">
        <v>23</v>
      </c>
      <c r="E1237" s="19"/>
      <c r="F1237" s="19"/>
      <c r="G1237" s="19">
        <v>0</v>
      </c>
      <c r="H1237" s="19"/>
      <c r="I1237" s="19"/>
      <c r="J1237" s="19">
        <v>0</v>
      </c>
      <c r="K1237" s="19">
        <v>0</v>
      </c>
      <c r="L1237" s="19"/>
      <c r="M1237" s="19"/>
      <c r="N1237" s="19">
        <v>0</v>
      </c>
      <c r="O1237" s="74"/>
      <c r="P1237" s="74" t="s">
        <v>88</v>
      </c>
    </row>
    <row r="1238" spans="1:16" ht="19.5">
      <c r="A1238" s="28" t="s">
        <v>20</v>
      </c>
      <c r="B1238" s="94"/>
      <c r="C1238" s="94"/>
      <c r="D1238" s="3" t="s">
        <v>24</v>
      </c>
      <c r="E1238" s="19"/>
      <c r="F1238" s="19"/>
      <c r="G1238" s="19">
        <v>0</v>
      </c>
      <c r="H1238" s="19"/>
      <c r="I1238" s="19"/>
      <c r="J1238" s="19">
        <v>0</v>
      </c>
      <c r="K1238" s="19">
        <v>0</v>
      </c>
      <c r="L1238" s="19"/>
      <c r="M1238" s="19"/>
      <c r="N1238" s="19">
        <v>0</v>
      </c>
      <c r="O1238" s="74"/>
      <c r="P1238" s="74" t="s">
        <v>88</v>
      </c>
    </row>
    <row r="1239" spans="1:16" ht="19.5">
      <c r="A1239" s="28" t="s">
        <v>20</v>
      </c>
      <c r="B1239" s="94"/>
      <c r="C1239" s="94"/>
      <c r="D1239" s="3" t="s">
        <v>25</v>
      </c>
      <c r="E1239" s="19"/>
      <c r="F1239" s="19"/>
      <c r="G1239" s="19">
        <v>0</v>
      </c>
      <c r="H1239" s="19"/>
      <c r="I1239" s="19"/>
      <c r="J1239" s="19">
        <v>0</v>
      </c>
      <c r="K1239" s="19">
        <v>0</v>
      </c>
      <c r="L1239" s="19"/>
      <c r="M1239" s="19"/>
      <c r="N1239" s="19">
        <v>0</v>
      </c>
      <c r="O1239" s="74"/>
      <c r="P1239" s="74" t="s">
        <v>88</v>
      </c>
    </row>
    <row r="1240" spans="1:16" ht="19.5">
      <c r="A1240" s="28" t="s">
        <v>20</v>
      </c>
      <c r="B1240" s="94"/>
      <c r="C1240" s="95"/>
      <c r="D1240" s="15" t="s">
        <v>72</v>
      </c>
      <c r="E1240" s="19">
        <v>0</v>
      </c>
      <c r="F1240" s="19">
        <v>0</v>
      </c>
      <c r="G1240" s="19">
        <v>0</v>
      </c>
      <c r="H1240" s="19">
        <v>7.8</v>
      </c>
      <c r="I1240" s="19">
        <v>0</v>
      </c>
      <c r="J1240" s="19">
        <v>7.8</v>
      </c>
      <c r="K1240" s="19">
        <v>7.8</v>
      </c>
      <c r="L1240" s="19">
        <v>1560</v>
      </c>
      <c r="M1240" s="19">
        <v>0</v>
      </c>
      <c r="N1240" s="19">
        <v>1560</v>
      </c>
      <c r="O1240" s="74">
        <v>200000</v>
      </c>
      <c r="P1240" s="74" t="s">
        <v>88</v>
      </c>
    </row>
    <row r="1241" spans="1:16" ht="19.5">
      <c r="A1241" s="28" t="s">
        <v>20</v>
      </c>
      <c r="B1241" s="94"/>
      <c r="C1241" s="93" t="s">
        <v>73</v>
      </c>
      <c r="D1241" s="3" t="s">
        <v>21</v>
      </c>
      <c r="E1241" s="19"/>
      <c r="F1241" s="19"/>
      <c r="G1241" s="19">
        <v>0</v>
      </c>
      <c r="H1241" s="19"/>
      <c r="I1241" s="19"/>
      <c r="J1241" s="19">
        <v>0</v>
      </c>
      <c r="K1241" s="19">
        <v>0</v>
      </c>
      <c r="L1241" s="19"/>
      <c r="M1241" s="19"/>
      <c r="N1241" s="19">
        <v>0</v>
      </c>
      <c r="O1241" s="74"/>
      <c r="P1241" s="74" t="s">
        <v>88</v>
      </c>
    </row>
    <row r="1242" spans="1:16" ht="19.5">
      <c r="A1242" s="28" t="s">
        <v>20</v>
      </c>
      <c r="B1242" s="94"/>
      <c r="C1242" s="94"/>
      <c r="D1242" s="3" t="s">
        <v>74</v>
      </c>
      <c r="E1242" s="19"/>
      <c r="F1242" s="19"/>
      <c r="G1242" s="19">
        <v>0</v>
      </c>
      <c r="H1242" s="19"/>
      <c r="I1242" s="19"/>
      <c r="J1242" s="19">
        <v>0</v>
      </c>
      <c r="K1242" s="19">
        <v>0</v>
      </c>
      <c r="L1242" s="19"/>
      <c r="M1242" s="19"/>
      <c r="N1242" s="19">
        <v>0</v>
      </c>
      <c r="O1242" s="74"/>
      <c r="P1242" s="74" t="s">
        <v>88</v>
      </c>
    </row>
    <row r="1243" spans="1:16" ht="19.5">
      <c r="A1243" s="28" t="s">
        <v>20</v>
      </c>
      <c r="B1243" s="94"/>
      <c r="C1243" s="94"/>
      <c r="D1243" s="3" t="s">
        <v>75</v>
      </c>
      <c r="E1243" s="19"/>
      <c r="F1243" s="19"/>
      <c r="G1243" s="19">
        <v>0</v>
      </c>
      <c r="H1243" s="19"/>
      <c r="I1243" s="19"/>
      <c r="J1243" s="19">
        <v>0</v>
      </c>
      <c r="K1243" s="19">
        <v>0</v>
      </c>
      <c r="L1243" s="19"/>
      <c r="M1243" s="19"/>
      <c r="N1243" s="19">
        <v>0</v>
      </c>
      <c r="O1243" s="74"/>
      <c r="P1243" s="74" t="s">
        <v>88</v>
      </c>
    </row>
    <row r="1244" spans="1:16" ht="19.5">
      <c r="A1244" s="28" t="s">
        <v>20</v>
      </c>
      <c r="B1244" s="94"/>
      <c r="C1244" s="95"/>
      <c r="D1244" s="15" t="s">
        <v>76</v>
      </c>
      <c r="E1244" s="19">
        <v>0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74"/>
      <c r="P1244" s="74" t="s">
        <v>88</v>
      </c>
    </row>
    <row r="1245" spans="1:16" ht="19.5">
      <c r="A1245" s="28" t="s">
        <v>20</v>
      </c>
      <c r="B1245" s="95"/>
      <c r="C1245" s="16" t="s">
        <v>77</v>
      </c>
      <c r="D1245" s="16"/>
      <c r="E1245" s="19">
        <v>0</v>
      </c>
      <c r="F1245" s="19">
        <v>0</v>
      </c>
      <c r="G1245" s="19">
        <v>0</v>
      </c>
      <c r="H1245" s="19">
        <v>7.8</v>
      </c>
      <c r="I1245" s="19">
        <v>0</v>
      </c>
      <c r="J1245" s="19">
        <v>7.8</v>
      </c>
      <c r="K1245" s="19">
        <v>7.8</v>
      </c>
      <c r="L1245" s="19">
        <v>1560</v>
      </c>
      <c r="M1245" s="19">
        <v>0</v>
      </c>
      <c r="N1245" s="19">
        <v>1560</v>
      </c>
      <c r="O1245" s="74">
        <v>200000</v>
      </c>
      <c r="P1245" s="74" t="s">
        <v>88</v>
      </c>
    </row>
    <row r="1246" spans="1:16" ht="19.5">
      <c r="A1246" s="28" t="s">
        <v>20</v>
      </c>
      <c r="B1246" s="84" t="s">
        <v>78</v>
      </c>
      <c r="C1246" s="3" t="s">
        <v>79</v>
      </c>
      <c r="D1246" s="3"/>
      <c r="E1246" s="19">
        <v>32</v>
      </c>
      <c r="F1246" s="19"/>
      <c r="G1246" s="19">
        <v>32</v>
      </c>
      <c r="H1246" s="19">
        <v>300</v>
      </c>
      <c r="I1246" s="19"/>
      <c r="J1246" s="19">
        <v>300</v>
      </c>
      <c r="K1246" s="19">
        <v>332</v>
      </c>
      <c r="L1246" s="19">
        <v>2.4</v>
      </c>
      <c r="M1246" s="19"/>
      <c r="N1246" s="19">
        <v>2.4</v>
      </c>
      <c r="O1246" s="5">
        <v>8</v>
      </c>
      <c r="P1246" s="74" t="s">
        <v>88</v>
      </c>
    </row>
    <row r="1247" spans="1:16" ht="19.5">
      <c r="A1247" s="28" t="s">
        <v>20</v>
      </c>
      <c r="B1247" s="85"/>
      <c r="C1247" s="3" t="s">
        <v>80</v>
      </c>
      <c r="D1247" s="3"/>
      <c r="E1247" s="19">
        <v>40</v>
      </c>
      <c r="F1247" s="19"/>
      <c r="G1247" s="19">
        <v>40</v>
      </c>
      <c r="H1247" s="19">
        <v>55</v>
      </c>
      <c r="I1247" s="19"/>
      <c r="J1247" s="19">
        <v>55</v>
      </c>
      <c r="K1247" s="19">
        <v>95</v>
      </c>
      <c r="L1247" s="19">
        <v>220</v>
      </c>
      <c r="M1247" s="19"/>
      <c r="N1247" s="19">
        <v>220</v>
      </c>
      <c r="O1247" s="74">
        <v>4000</v>
      </c>
      <c r="P1247" s="74" t="s">
        <v>88</v>
      </c>
    </row>
    <row r="1248" spans="1:16" ht="19.5">
      <c r="A1248" s="28" t="s">
        <v>20</v>
      </c>
      <c r="B1248" s="85"/>
      <c r="C1248" s="3" t="s">
        <v>81</v>
      </c>
      <c r="D1248" s="3"/>
      <c r="E1248" s="19">
        <v>6</v>
      </c>
      <c r="F1248" s="19"/>
      <c r="G1248" s="19">
        <v>6</v>
      </c>
      <c r="H1248" s="19">
        <v>31</v>
      </c>
      <c r="I1248" s="19"/>
      <c r="J1248" s="19">
        <v>31</v>
      </c>
      <c r="K1248" s="19">
        <v>37</v>
      </c>
      <c r="L1248" s="19">
        <v>250</v>
      </c>
      <c r="M1248" s="19"/>
      <c r="N1248" s="19">
        <v>250</v>
      </c>
      <c r="O1248" s="74">
        <v>8064.5161290322576</v>
      </c>
      <c r="P1248" s="74" t="s">
        <v>88</v>
      </c>
    </row>
    <row r="1249" spans="1:16" ht="19.5">
      <c r="A1249" s="28" t="s">
        <v>20</v>
      </c>
      <c r="B1249" s="85"/>
      <c r="C1249" s="3" t="s">
        <v>82</v>
      </c>
      <c r="D1249" s="3"/>
      <c r="E1249" s="19"/>
      <c r="F1249" s="19"/>
      <c r="G1249" s="19">
        <v>0</v>
      </c>
      <c r="H1249" s="19">
        <v>25</v>
      </c>
      <c r="I1249" s="19"/>
      <c r="J1249" s="19">
        <v>25</v>
      </c>
      <c r="K1249" s="19">
        <v>25</v>
      </c>
      <c r="L1249" s="19">
        <v>579</v>
      </c>
      <c r="M1249" s="19"/>
      <c r="N1249" s="19">
        <v>579</v>
      </c>
      <c r="O1249" s="74">
        <v>23160</v>
      </c>
      <c r="P1249" s="74" t="s">
        <v>88</v>
      </c>
    </row>
    <row r="1250" spans="1:16" ht="19.5">
      <c r="A1250" s="28" t="s">
        <v>20</v>
      </c>
      <c r="B1250" s="85"/>
      <c r="C1250" s="3" t="s">
        <v>83</v>
      </c>
      <c r="D1250" s="3"/>
      <c r="E1250" s="19">
        <v>0</v>
      </c>
      <c r="F1250" s="19">
        <v>0</v>
      </c>
      <c r="G1250" s="19">
        <v>0</v>
      </c>
      <c r="H1250" s="19">
        <v>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74"/>
      <c r="P1250" s="74" t="s">
        <v>88</v>
      </c>
    </row>
    <row r="1251" spans="1:16" ht="19.5">
      <c r="A1251" s="28" t="s">
        <v>20</v>
      </c>
      <c r="B1251" s="86"/>
      <c r="C1251" s="69" t="s">
        <v>84</v>
      </c>
      <c r="D1251" s="70"/>
      <c r="E1251" s="19">
        <v>78</v>
      </c>
      <c r="F1251" s="19">
        <v>0</v>
      </c>
      <c r="G1251" s="19">
        <v>78</v>
      </c>
      <c r="H1251" s="19">
        <v>411</v>
      </c>
      <c r="I1251" s="19">
        <v>0</v>
      </c>
      <c r="J1251" s="19">
        <v>411</v>
      </c>
      <c r="K1251" s="19">
        <v>489</v>
      </c>
      <c r="L1251" s="19">
        <v>1051.4000000000001</v>
      </c>
      <c r="M1251" s="19">
        <v>0</v>
      </c>
      <c r="N1251" s="19">
        <v>1051.4000000000001</v>
      </c>
      <c r="O1251" s="74">
        <v>2558.150851581509</v>
      </c>
      <c r="P1251" s="74" t="s">
        <v>88</v>
      </c>
    </row>
    <row r="1252" spans="1:16" ht="19.5">
      <c r="A1252" s="28" t="s">
        <v>20</v>
      </c>
      <c r="B1252" s="87" t="s">
        <v>85</v>
      </c>
      <c r="C1252" s="88"/>
      <c r="D1252" s="89"/>
      <c r="E1252" s="19">
        <v>324.60000000000002</v>
      </c>
      <c r="F1252" s="19">
        <v>0</v>
      </c>
      <c r="G1252" s="19">
        <v>324.60000000000002</v>
      </c>
      <c r="H1252" s="19">
        <v>3980.8</v>
      </c>
      <c r="I1252" s="19">
        <v>0</v>
      </c>
      <c r="J1252" s="19">
        <v>3980.8</v>
      </c>
      <c r="K1252" s="19">
        <v>4305.3999999999996</v>
      </c>
      <c r="L1252" s="19">
        <v>36048.400000000001</v>
      </c>
      <c r="M1252" s="19">
        <v>0</v>
      </c>
      <c r="N1252" s="19">
        <v>36048.400000000001</v>
      </c>
      <c r="O1252" s="74"/>
      <c r="P1252" s="74" t="s">
        <v>88</v>
      </c>
    </row>
  </sheetData>
  <autoFilter ref="A4:Z1252"/>
  <mergeCells count="426">
    <mergeCell ref="B1229:B1234"/>
    <mergeCell ref="B1235:B1245"/>
    <mergeCell ref="C1235:C1240"/>
    <mergeCell ref="C1241:C1244"/>
    <mergeCell ref="B1246:B1251"/>
    <mergeCell ref="B1252:D1252"/>
    <mergeCell ref="O1203:P1203"/>
    <mergeCell ref="B1205:B1208"/>
    <mergeCell ref="B1209:B1217"/>
    <mergeCell ref="B1218:B1220"/>
    <mergeCell ref="B1221:B1225"/>
    <mergeCell ref="B1226:B1228"/>
    <mergeCell ref="B1202:D1202"/>
    <mergeCell ref="B1203:D1204"/>
    <mergeCell ref="E1203:G1203"/>
    <mergeCell ref="H1203:J1203"/>
    <mergeCell ref="K1203:K1204"/>
    <mergeCell ref="L1203:N1203"/>
    <mergeCell ref="B1176:B1178"/>
    <mergeCell ref="B1179:B1184"/>
    <mergeCell ref="B1185:B1195"/>
    <mergeCell ref="C1185:C1190"/>
    <mergeCell ref="C1191:C1194"/>
    <mergeCell ref="B1196:B1201"/>
    <mergeCell ref="L1153:N1153"/>
    <mergeCell ref="O1153:P1153"/>
    <mergeCell ref="B1155:B1158"/>
    <mergeCell ref="B1159:B1167"/>
    <mergeCell ref="B1168:B1170"/>
    <mergeCell ref="B1171:B1175"/>
    <mergeCell ref="B1146:B1151"/>
    <mergeCell ref="B1152:D1152"/>
    <mergeCell ref="B1153:D1154"/>
    <mergeCell ref="E1153:G1153"/>
    <mergeCell ref="H1153:J1153"/>
    <mergeCell ref="K1153:K1154"/>
    <mergeCell ref="B1118:B1120"/>
    <mergeCell ref="B1121:B1125"/>
    <mergeCell ref="B1126:B1128"/>
    <mergeCell ref="B1129:B1134"/>
    <mergeCell ref="B1135:B1145"/>
    <mergeCell ref="C1135:C1140"/>
    <mergeCell ref="C1141:C1144"/>
    <mergeCell ref="H1103:J1103"/>
    <mergeCell ref="K1103:K1104"/>
    <mergeCell ref="L1103:N1103"/>
    <mergeCell ref="O1103:P1103"/>
    <mergeCell ref="B1105:B1108"/>
    <mergeCell ref="B1109:B1117"/>
    <mergeCell ref="C1085:C1090"/>
    <mergeCell ref="C1091:C1094"/>
    <mergeCell ref="B1096:B1101"/>
    <mergeCell ref="B1102:D1102"/>
    <mergeCell ref="B1103:D1104"/>
    <mergeCell ref="E1103:G1103"/>
    <mergeCell ref="B1059:B1067"/>
    <mergeCell ref="B1068:B1070"/>
    <mergeCell ref="B1071:B1075"/>
    <mergeCell ref="B1076:B1078"/>
    <mergeCell ref="B1079:B1084"/>
    <mergeCell ref="B1085:B1095"/>
    <mergeCell ref="E1053:G1053"/>
    <mergeCell ref="H1053:J1053"/>
    <mergeCell ref="K1053:K1054"/>
    <mergeCell ref="L1053:N1053"/>
    <mergeCell ref="O1053:P1053"/>
    <mergeCell ref="B1055:B1058"/>
    <mergeCell ref="B1035:B1045"/>
    <mergeCell ref="C1035:C1040"/>
    <mergeCell ref="C1041:C1044"/>
    <mergeCell ref="B1046:B1051"/>
    <mergeCell ref="B1052:D1052"/>
    <mergeCell ref="B1053:D1054"/>
    <mergeCell ref="B1005:B1008"/>
    <mergeCell ref="B1009:B1017"/>
    <mergeCell ref="B1018:B1020"/>
    <mergeCell ref="B1021:B1025"/>
    <mergeCell ref="B1026:B1028"/>
    <mergeCell ref="B1029:B1034"/>
    <mergeCell ref="B1003:D1004"/>
    <mergeCell ref="E1003:G1003"/>
    <mergeCell ref="H1003:J1003"/>
    <mergeCell ref="K1003:K1004"/>
    <mergeCell ref="L1003:N1003"/>
    <mergeCell ref="O1003:P1003"/>
    <mergeCell ref="B979:B984"/>
    <mergeCell ref="B985:B995"/>
    <mergeCell ref="C985:C990"/>
    <mergeCell ref="C991:C994"/>
    <mergeCell ref="B996:B1001"/>
    <mergeCell ref="B1002:D1002"/>
    <mergeCell ref="O953:P953"/>
    <mergeCell ref="B955:B958"/>
    <mergeCell ref="B959:B967"/>
    <mergeCell ref="B968:B970"/>
    <mergeCell ref="B971:B975"/>
    <mergeCell ref="B976:B978"/>
    <mergeCell ref="B952:D952"/>
    <mergeCell ref="B953:D954"/>
    <mergeCell ref="E953:G953"/>
    <mergeCell ref="H953:J953"/>
    <mergeCell ref="K953:K954"/>
    <mergeCell ref="L953:N953"/>
    <mergeCell ref="B926:B928"/>
    <mergeCell ref="B929:B934"/>
    <mergeCell ref="B935:B945"/>
    <mergeCell ref="C935:C940"/>
    <mergeCell ref="C941:C944"/>
    <mergeCell ref="B946:B951"/>
    <mergeCell ref="L903:N903"/>
    <mergeCell ref="O903:P903"/>
    <mergeCell ref="B905:B908"/>
    <mergeCell ref="B909:B917"/>
    <mergeCell ref="B918:B920"/>
    <mergeCell ref="B921:B925"/>
    <mergeCell ref="B896:B901"/>
    <mergeCell ref="B902:D902"/>
    <mergeCell ref="B903:D904"/>
    <mergeCell ref="E903:G903"/>
    <mergeCell ref="H903:J903"/>
    <mergeCell ref="K903:K904"/>
    <mergeCell ref="B868:B870"/>
    <mergeCell ref="B871:B875"/>
    <mergeCell ref="B876:B878"/>
    <mergeCell ref="B879:B884"/>
    <mergeCell ref="B885:B895"/>
    <mergeCell ref="C885:C890"/>
    <mergeCell ref="C891:C894"/>
    <mergeCell ref="H853:J853"/>
    <mergeCell ref="K853:K854"/>
    <mergeCell ref="L853:N853"/>
    <mergeCell ref="O853:P853"/>
    <mergeCell ref="B855:B858"/>
    <mergeCell ref="B859:B867"/>
    <mergeCell ref="C835:C840"/>
    <mergeCell ref="C841:C844"/>
    <mergeCell ref="B846:B851"/>
    <mergeCell ref="B852:D852"/>
    <mergeCell ref="B853:D854"/>
    <mergeCell ref="E853:G853"/>
    <mergeCell ref="B809:B817"/>
    <mergeCell ref="B818:B820"/>
    <mergeCell ref="B821:B825"/>
    <mergeCell ref="B826:B828"/>
    <mergeCell ref="B829:B834"/>
    <mergeCell ref="B835:B845"/>
    <mergeCell ref="E803:G803"/>
    <mergeCell ref="H803:J803"/>
    <mergeCell ref="K803:K804"/>
    <mergeCell ref="L803:N803"/>
    <mergeCell ref="O803:P803"/>
    <mergeCell ref="B805:B808"/>
    <mergeCell ref="B785:B795"/>
    <mergeCell ref="C785:C790"/>
    <mergeCell ref="C791:C794"/>
    <mergeCell ref="B796:B801"/>
    <mergeCell ref="B802:D802"/>
    <mergeCell ref="B803:D804"/>
    <mergeCell ref="B755:B758"/>
    <mergeCell ref="B759:B767"/>
    <mergeCell ref="B768:B770"/>
    <mergeCell ref="B771:B775"/>
    <mergeCell ref="B776:B778"/>
    <mergeCell ref="B779:B784"/>
    <mergeCell ref="B753:D754"/>
    <mergeCell ref="E753:G753"/>
    <mergeCell ref="H753:J753"/>
    <mergeCell ref="K753:K754"/>
    <mergeCell ref="L753:N753"/>
    <mergeCell ref="O753:P753"/>
    <mergeCell ref="B729:B734"/>
    <mergeCell ref="B735:B745"/>
    <mergeCell ref="C735:C740"/>
    <mergeCell ref="C741:C744"/>
    <mergeCell ref="B746:B751"/>
    <mergeCell ref="B752:D752"/>
    <mergeCell ref="O703:P703"/>
    <mergeCell ref="B705:B708"/>
    <mergeCell ref="B709:B717"/>
    <mergeCell ref="B718:B720"/>
    <mergeCell ref="B721:B725"/>
    <mergeCell ref="B726:B728"/>
    <mergeCell ref="B702:D702"/>
    <mergeCell ref="B703:D704"/>
    <mergeCell ref="E703:G703"/>
    <mergeCell ref="H703:J703"/>
    <mergeCell ref="K703:K704"/>
    <mergeCell ref="L703:N703"/>
    <mergeCell ref="B676:B678"/>
    <mergeCell ref="B679:B684"/>
    <mergeCell ref="B685:B695"/>
    <mergeCell ref="C685:C690"/>
    <mergeCell ref="C691:C694"/>
    <mergeCell ref="B696:B701"/>
    <mergeCell ref="L653:N653"/>
    <mergeCell ref="O653:P653"/>
    <mergeCell ref="B655:B658"/>
    <mergeCell ref="B659:B667"/>
    <mergeCell ref="B668:B670"/>
    <mergeCell ref="B671:B675"/>
    <mergeCell ref="B646:B651"/>
    <mergeCell ref="B652:D652"/>
    <mergeCell ref="B653:D654"/>
    <mergeCell ref="E653:G653"/>
    <mergeCell ref="H653:J653"/>
    <mergeCell ref="K653:K654"/>
    <mergeCell ref="B618:B620"/>
    <mergeCell ref="B621:B625"/>
    <mergeCell ref="B626:B628"/>
    <mergeCell ref="B629:B634"/>
    <mergeCell ref="B635:B645"/>
    <mergeCell ref="C635:C640"/>
    <mergeCell ref="C641:C644"/>
    <mergeCell ref="H603:J603"/>
    <mergeCell ref="K603:K604"/>
    <mergeCell ref="L603:N603"/>
    <mergeCell ref="O603:P603"/>
    <mergeCell ref="B605:B608"/>
    <mergeCell ref="B609:B617"/>
    <mergeCell ref="C585:C590"/>
    <mergeCell ref="C591:C594"/>
    <mergeCell ref="B596:B601"/>
    <mergeCell ref="B602:D602"/>
    <mergeCell ref="B603:D604"/>
    <mergeCell ref="E603:G603"/>
    <mergeCell ref="B559:B567"/>
    <mergeCell ref="B568:B570"/>
    <mergeCell ref="B571:B575"/>
    <mergeCell ref="B576:B578"/>
    <mergeCell ref="B579:B584"/>
    <mergeCell ref="B585:B595"/>
    <mergeCell ref="E553:G553"/>
    <mergeCell ref="H553:J553"/>
    <mergeCell ref="K553:K554"/>
    <mergeCell ref="L553:N553"/>
    <mergeCell ref="O553:P553"/>
    <mergeCell ref="B555:B558"/>
    <mergeCell ref="B535:B545"/>
    <mergeCell ref="C535:C540"/>
    <mergeCell ref="C541:C544"/>
    <mergeCell ref="B546:B551"/>
    <mergeCell ref="B552:D552"/>
    <mergeCell ref="B553:D554"/>
    <mergeCell ref="B505:B508"/>
    <mergeCell ref="B509:B517"/>
    <mergeCell ref="B518:B520"/>
    <mergeCell ref="B521:B525"/>
    <mergeCell ref="B526:B528"/>
    <mergeCell ref="B529:B534"/>
    <mergeCell ref="B503:D504"/>
    <mergeCell ref="E503:G503"/>
    <mergeCell ref="H503:J503"/>
    <mergeCell ref="K503:K504"/>
    <mergeCell ref="L503:N503"/>
    <mergeCell ref="O503:P503"/>
    <mergeCell ref="B479:B484"/>
    <mergeCell ref="B485:B495"/>
    <mergeCell ref="C485:C490"/>
    <mergeCell ref="C491:C494"/>
    <mergeCell ref="B496:B501"/>
    <mergeCell ref="B502:D502"/>
    <mergeCell ref="O453:P453"/>
    <mergeCell ref="B455:B458"/>
    <mergeCell ref="B459:B467"/>
    <mergeCell ref="B468:B470"/>
    <mergeCell ref="B471:B475"/>
    <mergeCell ref="B476:B478"/>
    <mergeCell ref="B452:D452"/>
    <mergeCell ref="B453:D454"/>
    <mergeCell ref="E453:G453"/>
    <mergeCell ref="H453:J453"/>
    <mergeCell ref="K453:K454"/>
    <mergeCell ref="L453:N453"/>
    <mergeCell ref="B426:B428"/>
    <mergeCell ref="B429:B434"/>
    <mergeCell ref="B435:B445"/>
    <mergeCell ref="C435:C440"/>
    <mergeCell ref="C441:C444"/>
    <mergeCell ref="B446:B451"/>
    <mergeCell ref="L403:N403"/>
    <mergeCell ref="O403:P403"/>
    <mergeCell ref="B405:B408"/>
    <mergeCell ref="B409:B417"/>
    <mergeCell ref="B418:B420"/>
    <mergeCell ref="B421:B425"/>
    <mergeCell ref="B396:B401"/>
    <mergeCell ref="B402:D402"/>
    <mergeCell ref="B403:D404"/>
    <mergeCell ref="E403:G403"/>
    <mergeCell ref="H403:J403"/>
    <mergeCell ref="K403:K404"/>
    <mergeCell ref="B368:B370"/>
    <mergeCell ref="B371:B375"/>
    <mergeCell ref="B376:B378"/>
    <mergeCell ref="B379:B384"/>
    <mergeCell ref="B385:B395"/>
    <mergeCell ref="C385:C390"/>
    <mergeCell ref="C391:C394"/>
    <mergeCell ref="H353:J353"/>
    <mergeCell ref="K353:K354"/>
    <mergeCell ref="L353:N353"/>
    <mergeCell ref="O353:P353"/>
    <mergeCell ref="B355:B358"/>
    <mergeCell ref="B359:B367"/>
    <mergeCell ref="C335:C340"/>
    <mergeCell ref="C341:C344"/>
    <mergeCell ref="B346:B351"/>
    <mergeCell ref="B352:D352"/>
    <mergeCell ref="B353:D354"/>
    <mergeCell ref="E353:G353"/>
    <mergeCell ref="B309:B317"/>
    <mergeCell ref="B318:B320"/>
    <mergeCell ref="B321:B325"/>
    <mergeCell ref="B326:B328"/>
    <mergeCell ref="B329:B334"/>
    <mergeCell ref="B335:B345"/>
    <mergeCell ref="E303:G303"/>
    <mergeCell ref="H303:J303"/>
    <mergeCell ref="K303:K304"/>
    <mergeCell ref="L303:N303"/>
    <mergeCell ref="O303:P303"/>
    <mergeCell ref="B305:B308"/>
    <mergeCell ref="B285:B295"/>
    <mergeCell ref="C285:C290"/>
    <mergeCell ref="C291:C294"/>
    <mergeCell ref="B296:B301"/>
    <mergeCell ref="B302:D302"/>
    <mergeCell ref="B303:D304"/>
    <mergeCell ref="B255:B258"/>
    <mergeCell ref="B259:B267"/>
    <mergeCell ref="B268:B270"/>
    <mergeCell ref="B271:B275"/>
    <mergeCell ref="B276:B278"/>
    <mergeCell ref="B279:B284"/>
    <mergeCell ref="B253:D254"/>
    <mergeCell ref="E253:G253"/>
    <mergeCell ref="H253:J253"/>
    <mergeCell ref="K253:K254"/>
    <mergeCell ref="L253:N253"/>
    <mergeCell ref="O253:P253"/>
    <mergeCell ref="B229:B234"/>
    <mergeCell ref="B235:B245"/>
    <mergeCell ref="C235:C240"/>
    <mergeCell ref="C241:C244"/>
    <mergeCell ref="B246:B251"/>
    <mergeCell ref="B252:D252"/>
    <mergeCell ref="O203:P203"/>
    <mergeCell ref="B205:B208"/>
    <mergeCell ref="B209:B217"/>
    <mergeCell ref="B218:B220"/>
    <mergeCell ref="B221:B225"/>
    <mergeCell ref="B226:B228"/>
    <mergeCell ref="B202:D202"/>
    <mergeCell ref="B203:D204"/>
    <mergeCell ref="E203:G203"/>
    <mergeCell ref="H203:J203"/>
    <mergeCell ref="K203:K204"/>
    <mergeCell ref="L203:N203"/>
    <mergeCell ref="B176:B178"/>
    <mergeCell ref="B179:B184"/>
    <mergeCell ref="B185:B195"/>
    <mergeCell ref="C185:C190"/>
    <mergeCell ref="C191:C194"/>
    <mergeCell ref="B196:B201"/>
    <mergeCell ref="L153:N153"/>
    <mergeCell ref="O153:P153"/>
    <mergeCell ref="B155:B158"/>
    <mergeCell ref="B159:B167"/>
    <mergeCell ref="B168:B170"/>
    <mergeCell ref="B171:B175"/>
    <mergeCell ref="B146:B151"/>
    <mergeCell ref="B152:D152"/>
    <mergeCell ref="B153:D154"/>
    <mergeCell ref="E153:G153"/>
    <mergeCell ref="H153:J153"/>
    <mergeCell ref="K153:K154"/>
    <mergeCell ref="B118:B120"/>
    <mergeCell ref="B121:B125"/>
    <mergeCell ref="B126:B128"/>
    <mergeCell ref="B129:B134"/>
    <mergeCell ref="B135:B145"/>
    <mergeCell ref="C135:C140"/>
    <mergeCell ref="C141:C144"/>
    <mergeCell ref="H103:J103"/>
    <mergeCell ref="K103:K104"/>
    <mergeCell ref="L103:N103"/>
    <mergeCell ref="O103:P103"/>
    <mergeCell ref="B105:B108"/>
    <mergeCell ref="B109:B117"/>
    <mergeCell ref="C85:C90"/>
    <mergeCell ref="C91:C94"/>
    <mergeCell ref="B96:B101"/>
    <mergeCell ref="B102:D102"/>
    <mergeCell ref="B103:D104"/>
    <mergeCell ref="E103:G103"/>
    <mergeCell ref="B59:B67"/>
    <mergeCell ref="B68:B70"/>
    <mergeCell ref="B71:B75"/>
    <mergeCell ref="B76:B78"/>
    <mergeCell ref="B79:B84"/>
    <mergeCell ref="B85:B95"/>
    <mergeCell ref="E53:G53"/>
    <mergeCell ref="H53:J53"/>
    <mergeCell ref="K53:K54"/>
    <mergeCell ref="L53:N53"/>
    <mergeCell ref="O53:P53"/>
    <mergeCell ref="B55:B58"/>
    <mergeCell ref="B35:B45"/>
    <mergeCell ref="C35:C40"/>
    <mergeCell ref="C41:C44"/>
    <mergeCell ref="B46:B51"/>
    <mergeCell ref="B52:D52"/>
    <mergeCell ref="B53:D54"/>
    <mergeCell ref="B5:B8"/>
    <mergeCell ref="B9:B17"/>
    <mergeCell ref="B18:B20"/>
    <mergeCell ref="B21:B25"/>
    <mergeCell ref="B26:B28"/>
    <mergeCell ref="B29:B34"/>
    <mergeCell ref="B1:P1"/>
    <mergeCell ref="B2:D3"/>
    <mergeCell ref="E2:G2"/>
    <mergeCell ref="H2:J2"/>
    <mergeCell ref="K2:K3"/>
    <mergeCell ref="L2:N2"/>
    <mergeCell ref="O2:P2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82" zoomScaleNormal="82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O21" sqref="O21"/>
    </sheetView>
  </sheetViews>
  <sheetFormatPr defaultColWidth="9.140625" defaultRowHeight="15"/>
  <cols>
    <col min="1" max="1" width="7.42578125" style="4" customWidth="1"/>
    <col min="2" max="2" width="27.140625" style="4" customWidth="1"/>
    <col min="3" max="3" width="15.7109375" style="4" customWidth="1"/>
    <col min="4" max="4" width="9.140625" style="4" customWidth="1"/>
    <col min="5" max="5" width="6.85546875" style="4" customWidth="1"/>
    <col min="6" max="7" width="9.140625" style="4" customWidth="1"/>
    <col min="8" max="8" width="6.5703125" style="4" customWidth="1"/>
    <col min="9" max="11" width="9.140625" style="4" customWidth="1"/>
    <col min="12" max="12" width="6.5703125" style="4" customWidth="1"/>
    <col min="13" max="13" width="9.140625" style="4" customWidth="1"/>
    <col min="14" max="14" width="10.140625" style="4" customWidth="1"/>
    <col min="15" max="15" width="6.5703125" style="4" customWidth="1"/>
    <col min="16" max="16384" width="9.140625" style="4"/>
  </cols>
  <sheetData>
    <row r="1" spans="1:15" s="11" customFormat="1" ht="20.100000000000001" customHeight="1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>
        <v>6</v>
      </c>
      <c r="E4" s="29"/>
      <c r="F4" s="29">
        <f>E4+D4</f>
        <v>6</v>
      </c>
      <c r="G4" s="29">
        <v>37</v>
      </c>
      <c r="H4" s="29"/>
      <c r="I4" s="29">
        <f>H4+G4</f>
        <v>37</v>
      </c>
      <c r="J4" s="29">
        <f>I4+F4</f>
        <v>43</v>
      </c>
      <c r="K4" s="29">
        <v>33</v>
      </c>
      <c r="L4" s="29"/>
      <c r="M4" s="29">
        <f>L4+K4</f>
        <v>33</v>
      </c>
      <c r="N4" s="29">
        <f>K4/G4*1000</f>
        <v>891.89189189189187</v>
      </c>
      <c r="O4" s="29"/>
    </row>
    <row r="5" spans="1:15" ht="20.100000000000001" customHeight="1">
      <c r="A5" s="97"/>
      <c r="B5" s="1" t="s">
        <v>36</v>
      </c>
      <c r="C5" s="2"/>
      <c r="D5" s="29"/>
      <c r="E5" s="29"/>
      <c r="F5" s="29">
        <f t="shared" ref="F5:F49" si="0">E5+D5</f>
        <v>0</v>
      </c>
      <c r="G5" s="29">
        <v>3</v>
      </c>
      <c r="H5" s="29"/>
      <c r="I5" s="29">
        <f t="shared" ref="I5:I49" si="1">H5+G5</f>
        <v>3</v>
      </c>
      <c r="J5" s="29">
        <f t="shared" ref="J5:J49" si="2">I5+F5</f>
        <v>3</v>
      </c>
      <c r="K5" s="29">
        <v>2</v>
      </c>
      <c r="L5" s="29"/>
      <c r="M5" s="29">
        <f t="shared" ref="M5:M49" si="3">L5+K5</f>
        <v>2</v>
      </c>
      <c r="N5" s="29">
        <f t="shared" ref="N5:N50" si="4">K5/G5*1000</f>
        <v>666.66666666666663</v>
      </c>
      <c r="O5" s="29"/>
    </row>
    <row r="6" spans="1:15" ht="20.100000000000001" customHeight="1">
      <c r="A6" s="97"/>
      <c r="B6" s="1" t="s">
        <v>37</v>
      </c>
      <c r="C6" s="2"/>
      <c r="D6" s="29">
        <v>3</v>
      </c>
      <c r="E6" s="29"/>
      <c r="F6" s="29">
        <f t="shared" si="0"/>
        <v>3</v>
      </c>
      <c r="G6" s="29">
        <v>5.9</v>
      </c>
      <c r="H6" s="29"/>
      <c r="I6" s="29">
        <f t="shared" si="1"/>
        <v>5.9</v>
      </c>
      <c r="J6" s="29">
        <f t="shared" si="2"/>
        <v>8.9</v>
      </c>
      <c r="K6" s="29">
        <v>4</v>
      </c>
      <c r="L6" s="29"/>
      <c r="M6" s="29">
        <f t="shared" si="3"/>
        <v>4</v>
      </c>
      <c r="N6" s="29">
        <f t="shared" si="4"/>
        <v>677.96610169491521</v>
      </c>
      <c r="O6" s="29"/>
    </row>
    <row r="7" spans="1:15" ht="20.100000000000001" customHeight="1">
      <c r="A7" s="97"/>
      <c r="B7" s="1" t="s">
        <v>38</v>
      </c>
      <c r="C7" s="2"/>
      <c r="D7" s="29">
        <f>SUM(D4:D6)</f>
        <v>9</v>
      </c>
      <c r="E7" s="65">
        <f t="shared" ref="E7:M7" si="5">SUM(E4:E6)</f>
        <v>0</v>
      </c>
      <c r="F7" s="65">
        <f t="shared" si="5"/>
        <v>9</v>
      </c>
      <c r="G7" s="65">
        <f t="shared" si="5"/>
        <v>45.9</v>
      </c>
      <c r="H7" s="65">
        <f t="shared" si="5"/>
        <v>0</v>
      </c>
      <c r="I7" s="65">
        <f t="shared" si="5"/>
        <v>45.9</v>
      </c>
      <c r="J7" s="65">
        <f t="shared" si="5"/>
        <v>54.9</v>
      </c>
      <c r="K7" s="65">
        <f t="shared" si="5"/>
        <v>39</v>
      </c>
      <c r="L7" s="65">
        <f t="shared" si="5"/>
        <v>0</v>
      </c>
      <c r="M7" s="65">
        <f t="shared" si="5"/>
        <v>39</v>
      </c>
      <c r="N7" s="29">
        <f t="shared" si="4"/>
        <v>849.67320261437908</v>
      </c>
      <c r="O7" s="29"/>
    </row>
    <row r="8" spans="1:15" ht="20.100000000000001" customHeight="1">
      <c r="A8" s="84" t="s">
        <v>39</v>
      </c>
      <c r="B8" s="12" t="s">
        <v>40</v>
      </c>
      <c r="C8" s="13"/>
      <c r="D8" s="29">
        <v>5</v>
      </c>
      <c r="E8" s="29"/>
      <c r="F8" s="29">
        <f t="shared" si="0"/>
        <v>5</v>
      </c>
      <c r="G8" s="29">
        <v>25.5</v>
      </c>
      <c r="H8" s="29"/>
      <c r="I8" s="29">
        <f t="shared" si="1"/>
        <v>25.5</v>
      </c>
      <c r="J8" s="29">
        <f t="shared" si="2"/>
        <v>30.5</v>
      </c>
      <c r="K8" s="29">
        <v>22</v>
      </c>
      <c r="L8" s="29"/>
      <c r="M8" s="29">
        <f t="shared" si="3"/>
        <v>22</v>
      </c>
      <c r="N8" s="29">
        <f t="shared" si="4"/>
        <v>862.74509803921569</v>
      </c>
      <c r="O8" s="29"/>
    </row>
    <row r="9" spans="1:15" ht="20.100000000000001" customHeight="1">
      <c r="A9" s="85" t="s">
        <v>39</v>
      </c>
      <c r="B9" s="1" t="s">
        <v>41</v>
      </c>
      <c r="C9" s="2"/>
      <c r="D9" s="29">
        <v>5.5</v>
      </c>
      <c r="E9" s="29"/>
      <c r="F9" s="29">
        <f t="shared" si="0"/>
        <v>5.5</v>
      </c>
      <c r="G9" s="29">
        <v>17</v>
      </c>
      <c r="H9" s="29"/>
      <c r="I9" s="29">
        <f t="shared" si="1"/>
        <v>17</v>
      </c>
      <c r="J9" s="29">
        <f t="shared" si="2"/>
        <v>22.5</v>
      </c>
      <c r="K9" s="29">
        <v>15</v>
      </c>
      <c r="L9" s="29"/>
      <c r="M9" s="29">
        <f t="shared" si="3"/>
        <v>15</v>
      </c>
      <c r="N9" s="29">
        <f t="shared" si="4"/>
        <v>882.35294117647061</v>
      </c>
      <c r="O9" s="29"/>
    </row>
    <row r="10" spans="1:15" ht="20.100000000000001" customHeight="1">
      <c r="A10" s="85"/>
      <c r="B10" s="1" t="s">
        <v>42</v>
      </c>
      <c r="C10" s="2"/>
      <c r="D10" s="29">
        <v>0</v>
      </c>
      <c r="E10" s="29"/>
      <c r="F10" s="29">
        <f t="shared" si="0"/>
        <v>0</v>
      </c>
      <c r="G10" s="29">
        <v>11</v>
      </c>
      <c r="H10" s="29"/>
      <c r="I10" s="29">
        <f t="shared" si="1"/>
        <v>11</v>
      </c>
      <c r="J10" s="29">
        <f t="shared" si="2"/>
        <v>11</v>
      </c>
      <c r="K10" s="29">
        <v>11</v>
      </c>
      <c r="L10" s="29"/>
      <c r="M10" s="29">
        <f t="shared" si="3"/>
        <v>11</v>
      </c>
      <c r="N10" s="29">
        <f t="shared" si="4"/>
        <v>1000</v>
      </c>
      <c r="O10" s="29"/>
    </row>
    <row r="11" spans="1:15" ht="20.100000000000001" customHeight="1">
      <c r="A11" s="85"/>
      <c r="B11" s="1" t="s">
        <v>43</v>
      </c>
      <c r="C11" s="2"/>
      <c r="D11" s="29">
        <v>1</v>
      </c>
      <c r="E11" s="29"/>
      <c r="F11" s="29">
        <f t="shared" si="0"/>
        <v>1</v>
      </c>
      <c r="G11" s="29">
        <v>15</v>
      </c>
      <c r="H11" s="29"/>
      <c r="I11" s="29">
        <f t="shared" si="1"/>
        <v>15</v>
      </c>
      <c r="J11" s="29">
        <f t="shared" si="2"/>
        <v>16</v>
      </c>
      <c r="K11" s="29">
        <v>13</v>
      </c>
      <c r="L11" s="29"/>
      <c r="M11" s="29">
        <f t="shared" si="3"/>
        <v>13</v>
      </c>
      <c r="N11" s="29">
        <f t="shared" si="4"/>
        <v>866.66666666666674</v>
      </c>
      <c r="O11" s="29"/>
    </row>
    <row r="12" spans="1:15" ht="20.100000000000001" customHeight="1">
      <c r="A12" s="85"/>
      <c r="B12" s="1" t="s">
        <v>44</v>
      </c>
      <c r="C12" s="2"/>
      <c r="D12" s="29">
        <v>33</v>
      </c>
      <c r="E12" s="29"/>
      <c r="F12" s="29">
        <f t="shared" si="0"/>
        <v>33</v>
      </c>
      <c r="G12" s="29">
        <v>163</v>
      </c>
      <c r="H12" s="29"/>
      <c r="I12" s="29">
        <f t="shared" si="1"/>
        <v>163</v>
      </c>
      <c r="J12" s="29">
        <f t="shared" si="2"/>
        <v>196</v>
      </c>
      <c r="K12" s="29">
        <v>150</v>
      </c>
      <c r="L12" s="29"/>
      <c r="M12" s="29">
        <f t="shared" si="3"/>
        <v>150</v>
      </c>
      <c r="N12" s="29">
        <f t="shared" si="4"/>
        <v>920.24539877300617</v>
      </c>
      <c r="O12" s="29"/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85"/>
      <c r="B14" s="1" t="s">
        <v>46</v>
      </c>
      <c r="C14" s="2"/>
      <c r="D14" s="29">
        <v>7</v>
      </c>
      <c r="E14" s="29"/>
      <c r="F14" s="29">
        <f t="shared" si="0"/>
        <v>7</v>
      </c>
      <c r="G14" s="29">
        <v>31</v>
      </c>
      <c r="H14" s="29"/>
      <c r="I14" s="29">
        <f t="shared" si="1"/>
        <v>31</v>
      </c>
      <c r="J14" s="29">
        <f t="shared" si="2"/>
        <v>38</v>
      </c>
      <c r="K14" s="29">
        <v>29</v>
      </c>
      <c r="L14" s="29"/>
      <c r="M14" s="29">
        <f t="shared" si="3"/>
        <v>29</v>
      </c>
      <c r="N14" s="29">
        <f t="shared" si="4"/>
        <v>935.48387096774184</v>
      </c>
      <c r="O14" s="29"/>
    </row>
    <row r="15" spans="1:15" ht="20.100000000000001" customHeight="1">
      <c r="A15" s="85"/>
      <c r="B15" s="1" t="s">
        <v>47</v>
      </c>
      <c r="C15" s="2"/>
      <c r="D15" s="29">
        <v>0</v>
      </c>
      <c r="E15" s="29"/>
      <c r="F15" s="29">
        <f t="shared" si="0"/>
        <v>0</v>
      </c>
      <c r="G15" s="29">
        <v>7</v>
      </c>
      <c r="H15" s="29"/>
      <c r="I15" s="29">
        <f t="shared" si="1"/>
        <v>7</v>
      </c>
      <c r="J15" s="29">
        <f t="shared" si="2"/>
        <v>7</v>
      </c>
      <c r="K15" s="29">
        <v>7</v>
      </c>
      <c r="L15" s="29"/>
      <c r="M15" s="29">
        <f t="shared" si="3"/>
        <v>7</v>
      </c>
      <c r="N15" s="29">
        <f t="shared" si="4"/>
        <v>1000</v>
      </c>
      <c r="O15" s="29"/>
    </row>
    <row r="16" spans="1:15" ht="20.100000000000001" customHeight="1">
      <c r="A16" s="86"/>
      <c r="B16" s="12" t="s">
        <v>48</v>
      </c>
      <c r="C16" s="12"/>
      <c r="D16" s="29">
        <f>SUM(D8:D15)</f>
        <v>51.5</v>
      </c>
      <c r="E16" s="65">
        <f t="shared" ref="E16:M16" si="6">SUM(E8:E15)</f>
        <v>0</v>
      </c>
      <c r="F16" s="65">
        <f t="shared" si="6"/>
        <v>51.5</v>
      </c>
      <c r="G16" s="65">
        <f t="shared" si="6"/>
        <v>269.5</v>
      </c>
      <c r="H16" s="65">
        <f t="shared" si="6"/>
        <v>0</v>
      </c>
      <c r="I16" s="65">
        <f t="shared" si="6"/>
        <v>269.5</v>
      </c>
      <c r="J16" s="65">
        <f t="shared" si="6"/>
        <v>321</v>
      </c>
      <c r="K16" s="65">
        <f t="shared" si="6"/>
        <v>247</v>
      </c>
      <c r="L16" s="65">
        <f t="shared" si="6"/>
        <v>0</v>
      </c>
      <c r="M16" s="65">
        <f t="shared" si="6"/>
        <v>247</v>
      </c>
      <c r="N16" s="29">
        <f t="shared" si="4"/>
        <v>916.51205936920223</v>
      </c>
      <c r="O16" s="29"/>
    </row>
    <row r="17" spans="1:15" ht="20.100000000000001" customHeight="1">
      <c r="A17" s="90" t="s">
        <v>49</v>
      </c>
      <c r="B17" s="12" t="s">
        <v>50</v>
      </c>
      <c r="C17" s="13"/>
      <c r="D17" s="29">
        <v>0</v>
      </c>
      <c r="E17" s="29"/>
      <c r="F17" s="29">
        <f t="shared" si="0"/>
        <v>0</v>
      </c>
      <c r="G17" s="29">
        <v>3</v>
      </c>
      <c r="H17" s="29"/>
      <c r="I17" s="29">
        <f t="shared" si="1"/>
        <v>3</v>
      </c>
      <c r="J17" s="29">
        <f t="shared" si="2"/>
        <v>3</v>
      </c>
      <c r="K17" s="29">
        <v>30</v>
      </c>
      <c r="L17" s="29"/>
      <c r="M17" s="29">
        <f t="shared" si="3"/>
        <v>30</v>
      </c>
      <c r="N17" s="29">
        <f t="shared" si="4"/>
        <v>10000</v>
      </c>
      <c r="O17" s="29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92"/>
      <c r="B19" s="14" t="s">
        <v>52</v>
      </c>
      <c r="C19" s="13"/>
      <c r="D19" s="29">
        <f>SUM(D17:D18)</f>
        <v>0</v>
      </c>
      <c r="E19" s="65">
        <f t="shared" ref="E19:M19" si="7">SUM(E17:E18)</f>
        <v>0</v>
      </c>
      <c r="F19" s="65">
        <f t="shared" si="7"/>
        <v>0</v>
      </c>
      <c r="G19" s="65">
        <f t="shared" si="7"/>
        <v>3</v>
      </c>
      <c r="H19" s="65">
        <f t="shared" si="7"/>
        <v>0</v>
      </c>
      <c r="I19" s="65">
        <f t="shared" si="7"/>
        <v>3</v>
      </c>
      <c r="J19" s="65">
        <f t="shared" si="7"/>
        <v>3</v>
      </c>
      <c r="K19" s="65">
        <f t="shared" si="7"/>
        <v>30</v>
      </c>
      <c r="L19" s="65">
        <f t="shared" si="7"/>
        <v>0</v>
      </c>
      <c r="M19" s="65">
        <f t="shared" si="7"/>
        <v>30</v>
      </c>
      <c r="N19" s="29">
        <f t="shared" si="4"/>
        <v>10000</v>
      </c>
      <c r="O19" s="29"/>
    </row>
    <row r="20" spans="1:15" ht="20.100000000000001" customHeight="1">
      <c r="A20" s="84" t="s">
        <v>53</v>
      </c>
      <c r="B20" s="12" t="s">
        <v>54</v>
      </c>
      <c r="C20" s="13"/>
      <c r="D20" s="29"/>
      <c r="E20" s="29"/>
      <c r="F20" s="29">
        <f t="shared" si="0"/>
        <v>0</v>
      </c>
      <c r="G20" s="29"/>
      <c r="H20" s="29"/>
      <c r="I20" s="29">
        <f t="shared" si="1"/>
        <v>0</v>
      </c>
      <c r="J20" s="29">
        <f t="shared" si="2"/>
        <v>0</v>
      </c>
      <c r="K20" s="29"/>
      <c r="L20" s="29"/>
      <c r="M20" s="29">
        <f t="shared" si="3"/>
        <v>0</v>
      </c>
      <c r="N20" s="29"/>
      <c r="O20" s="29"/>
    </row>
    <row r="21" spans="1:15" ht="20.100000000000001" customHeight="1">
      <c r="A21" s="85"/>
      <c r="B21" s="12" t="s">
        <v>55</v>
      </c>
      <c r="C21" s="13"/>
      <c r="D21" s="29">
        <v>378</v>
      </c>
      <c r="E21" s="29">
        <v>389</v>
      </c>
      <c r="F21" s="29">
        <f t="shared" si="0"/>
        <v>767</v>
      </c>
      <c r="G21" s="29">
        <v>515</v>
      </c>
      <c r="H21" s="29">
        <v>429</v>
      </c>
      <c r="I21" s="29">
        <f t="shared" si="1"/>
        <v>944</v>
      </c>
      <c r="J21" s="29">
        <f t="shared" si="2"/>
        <v>1711</v>
      </c>
      <c r="K21" s="29">
        <v>650</v>
      </c>
      <c r="L21" s="29">
        <v>420</v>
      </c>
      <c r="M21" s="29">
        <f t="shared" si="3"/>
        <v>1070</v>
      </c>
      <c r="N21" s="29">
        <f t="shared" si="4"/>
        <v>1262.1359223300972</v>
      </c>
      <c r="O21" s="29">
        <f t="shared" ref="O21:O24" si="8">L21/H21*1000</f>
        <v>979.0209790209791</v>
      </c>
    </row>
    <row r="22" spans="1:15" ht="20.100000000000001" customHeight="1">
      <c r="A22" s="85"/>
      <c r="B22" s="12" t="s">
        <v>56</v>
      </c>
      <c r="C22" s="13"/>
      <c r="D22" s="29">
        <v>17</v>
      </c>
      <c r="E22" s="29"/>
      <c r="F22" s="29">
        <f t="shared" si="0"/>
        <v>17</v>
      </c>
      <c r="G22" s="29">
        <v>33</v>
      </c>
      <c r="H22" s="29"/>
      <c r="I22" s="29">
        <f t="shared" si="1"/>
        <v>33</v>
      </c>
      <c r="J22" s="29">
        <f t="shared" si="2"/>
        <v>50</v>
      </c>
      <c r="K22" s="29">
        <v>115</v>
      </c>
      <c r="L22" s="29"/>
      <c r="M22" s="29">
        <f t="shared" si="3"/>
        <v>115</v>
      </c>
      <c r="N22" s="29">
        <f t="shared" si="4"/>
        <v>3484.848484848485</v>
      </c>
      <c r="O22" s="29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86"/>
      <c r="B24" s="12" t="s">
        <v>58</v>
      </c>
      <c r="C24" s="13"/>
      <c r="D24" s="29">
        <f>SUM(D20:D23)</f>
        <v>395</v>
      </c>
      <c r="E24" s="65">
        <f t="shared" ref="E24:M24" si="9">SUM(E20:E23)</f>
        <v>389</v>
      </c>
      <c r="F24" s="65">
        <f t="shared" si="9"/>
        <v>784</v>
      </c>
      <c r="G24" s="65">
        <f t="shared" si="9"/>
        <v>548</v>
      </c>
      <c r="H24" s="65">
        <f t="shared" si="9"/>
        <v>429</v>
      </c>
      <c r="I24" s="65">
        <f t="shared" si="9"/>
        <v>977</v>
      </c>
      <c r="J24" s="65">
        <f t="shared" si="9"/>
        <v>1761</v>
      </c>
      <c r="K24" s="65">
        <f t="shared" si="9"/>
        <v>765</v>
      </c>
      <c r="L24" s="65">
        <f t="shared" si="9"/>
        <v>420</v>
      </c>
      <c r="M24" s="65">
        <f t="shared" si="9"/>
        <v>1185</v>
      </c>
      <c r="N24" s="29">
        <f t="shared" si="4"/>
        <v>1395.9854014598541</v>
      </c>
      <c r="O24" s="29">
        <f t="shared" si="8"/>
        <v>979.0209790209791</v>
      </c>
    </row>
    <row r="25" spans="1:15" ht="20.100000000000001" customHeight="1">
      <c r="A25" s="90" t="s">
        <v>89</v>
      </c>
      <c r="B25" s="12" t="s">
        <v>59</v>
      </c>
      <c r="C25" s="13"/>
      <c r="D25" s="29">
        <v>1.4</v>
      </c>
      <c r="E25" s="29"/>
      <c r="F25" s="29">
        <f t="shared" si="0"/>
        <v>1.4</v>
      </c>
      <c r="G25" s="29"/>
      <c r="H25" s="29"/>
      <c r="I25" s="29">
        <f t="shared" si="1"/>
        <v>0</v>
      </c>
      <c r="J25" s="29">
        <f t="shared" si="2"/>
        <v>1.4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91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92"/>
      <c r="B27" s="12" t="s">
        <v>61</v>
      </c>
      <c r="C27" s="13"/>
      <c r="D27" s="29">
        <f>D26+D25</f>
        <v>1.4</v>
      </c>
      <c r="E27" s="65">
        <f t="shared" ref="E27:M27" si="10">E26+E25</f>
        <v>0</v>
      </c>
      <c r="F27" s="65">
        <f t="shared" si="10"/>
        <v>1.4</v>
      </c>
      <c r="G27" s="65">
        <f t="shared" si="10"/>
        <v>0</v>
      </c>
      <c r="H27" s="65">
        <f t="shared" si="10"/>
        <v>0</v>
      </c>
      <c r="I27" s="65">
        <f t="shared" si="10"/>
        <v>0</v>
      </c>
      <c r="J27" s="65">
        <f t="shared" si="10"/>
        <v>1.4</v>
      </c>
      <c r="K27" s="65">
        <f t="shared" si="10"/>
        <v>0</v>
      </c>
      <c r="L27" s="65">
        <f t="shared" si="10"/>
        <v>0</v>
      </c>
      <c r="M27" s="65">
        <f t="shared" si="10"/>
        <v>0</v>
      </c>
      <c r="N27" s="29"/>
      <c r="O27" s="29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94"/>
      <c r="B29" s="12" t="s">
        <v>64</v>
      </c>
      <c r="C29" s="13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/>
    </row>
    <row r="33" spans="1:15" ht="20.100000000000001" customHeight="1">
      <c r="A33" s="95"/>
      <c r="B33" s="12" t="s">
        <v>68</v>
      </c>
      <c r="C33" s="13"/>
      <c r="D33" s="29">
        <f>SUM(D28:D32)</f>
        <v>0</v>
      </c>
      <c r="E33" s="65">
        <f t="shared" ref="E33:M33" si="11">SUM(E28:E32)</f>
        <v>0</v>
      </c>
      <c r="F33" s="65">
        <f t="shared" si="11"/>
        <v>0</v>
      </c>
      <c r="G33" s="65">
        <f t="shared" si="11"/>
        <v>0</v>
      </c>
      <c r="H33" s="65">
        <f t="shared" si="11"/>
        <v>0</v>
      </c>
      <c r="I33" s="65">
        <f t="shared" si="11"/>
        <v>0</v>
      </c>
      <c r="J33" s="65">
        <f t="shared" si="11"/>
        <v>0</v>
      </c>
      <c r="K33" s="65">
        <f t="shared" si="11"/>
        <v>0</v>
      </c>
      <c r="L33" s="65">
        <f t="shared" si="11"/>
        <v>0</v>
      </c>
      <c r="M33" s="65">
        <f t="shared" si="11"/>
        <v>0</v>
      </c>
      <c r="N33" s="29"/>
      <c r="O33" s="29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1</v>
      </c>
      <c r="H34" s="29"/>
      <c r="I34" s="29">
        <f t="shared" si="1"/>
        <v>1</v>
      </c>
      <c r="J34" s="29">
        <f t="shared" si="2"/>
        <v>1</v>
      </c>
      <c r="K34" s="29">
        <v>250</v>
      </c>
      <c r="L34" s="29"/>
      <c r="M34" s="29">
        <f t="shared" si="3"/>
        <v>250</v>
      </c>
      <c r="N34" s="29"/>
      <c r="O34" s="29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>
        <v>2.1</v>
      </c>
      <c r="H35" s="29"/>
      <c r="I35" s="29">
        <f t="shared" si="1"/>
        <v>2.1</v>
      </c>
      <c r="J35" s="29">
        <f t="shared" si="2"/>
        <v>2.1</v>
      </c>
      <c r="K35" s="29">
        <v>323</v>
      </c>
      <c r="L35" s="29"/>
      <c r="M35" s="29">
        <f t="shared" si="3"/>
        <v>323</v>
      </c>
      <c r="N35" s="29">
        <f t="shared" si="4"/>
        <v>153809.52380952379</v>
      </c>
      <c r="O35" s="29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4</v>
      </c>
      <c r="H36" s="29"/>
      <c r="I36" s="29">
        <f t="shared" si="1"/>
        <v>4</v>
      </c>
      <c r="J36" s="29">
        <f t="shared" si="2"/>
        <v>4</v>
      </c>
      <c r="K36" s="29">
        <v>600</v>
      </c>
      <c r="L36" s="29"/>
      <c r="M36" s="29">
        <f t="shared" si="3"/>
        <v>600</v>
      </c>
      <c r="N36" s="29">
        <f t="shared" si="4"/>
        <v>150000</v>
      </c>
      <c r="O36" s="29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5">
        <f t="shared" ref="E39:M39" si="12">SUM(E34:E38)</f>
        <v>0</v>
      </c>
      <c r="F39" s="65">
        <f t="shared" si="12"/>
        <v>0</v>
      </c>
      <c r="G39" s="65">
        <f t="shared" si="12"/>
        <v>7.1</v>
      </c>
      <c r="H39" s="65">
        <f t="shared" si="12"/>
        <v>0</v>
      </c>
      <c r="I39" s="65">
        <f t="shared" si="12"/>
        <v>7.1</v>
      </c>
      <c r="J39" s="65">
        <f t="shared" si="12"/>
        <v>7.1</v>
      </c>
      <c r="K39" s="65">
        <f t="shared" si="12"/>
        <v>1173</v>
      </c>
      <c r="L39" s="65">
        <f t="shared" si="12"/>
        <v>0</v>
      </c>
      <c r="M39" s="65">
        <f t="shared" si="12"/>
        <v>1173</v>
      </c>
      <c r="N39" s="29">
        <f t="shared" si="4"/>
        <v>165211.26760563382</v>
      </c>
      <c r="O39" s="29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65">
        <f t="shared" ref="E43:M43" si="13">SUM(E40:E42)</f>
        <v>0</v>
      </c>
      <c r="F43" s="65">
        <f t="shared" si="13"/>
        <v>0</v>
      </c>
      <c r="G43" s="65">
        <f t="shared" si="13"/>
        <v>0</v>
      </c>
      <c r="H43" s="65">
        <f t="shared" si="13"/>
        <v>0</v>
      </c>
      <c r="I43" s="65">
        <f t="shared" si="13"/>
        <v>0</v>
      </c>
      <c r="J43" s="65">
        <f t="shared" si="13"/>
        <v>0</v>
      </c>
      <c r="K43" s="65">
        <f t="shared" si="13"/>
        <v>0</v>
      </c>
      <c r="L43" s="65">
        <f t="shared" si="13"/>
        <v>0</v>
      </c>
      <c r="M43" s="65">
        <f t="shared" si="13"/>
        <v>0</v>
      </c>
      <c r="N43" s="29"/>
      <c r="O43" s="29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65">
        <f t="shared" ref="E44:M44" si="14">E43+E39</f>
        <v>0</v>
      </c>
      <c r="F44" s="65">
        <f t="shared" si="14"/>
        <v>0</v>
      </c>
      <c r="G44" s="65">
        <f t="shared" si="14"/>
        <v>7.1</v>
      </c>
      <c r="H44" s="65">
        <f t="shared" si="14"/>
        <v>0</v>
      </c>
      <c r="I44" s="65">
        <f t="shared" si="14"/>
        <v>7.1</v>
      </c>
      <c r="J44" s="65">
        <f t="shared" si="14"/>
        <v>7.1</v>
      </c>
      <c r="K44" s="65">
        <f t="shared" si="14"/>
        <v>1173</v>
      </c>
      <c r="L44" s="65">
        <f t="shared" si="14"/>
        <v>0</v>
      </c>
      <c r="M44" s="65">
        <f t="shared" si="14"/>
        <v>1173</v>
      </c>
      <c r="N44" s="29">
        <f t="shared" si="4"/>
        <v>165211.26760563382</v>
      </c>
      <c r="O44" s="29"/>
    </row>
    <row r="45" spans="1:15" ht="20.100000000000001" customHeight="1">
      <c r="A45" s="84" t="s">
        <v>78</v>
      </c>
      <c r="B45" s="3" t="s">
        <v>79</v>
      </c>
      <c r="C45" s="3"/>
      <c r="D45" s="29">
        <v>7</v>
      </c>
      <c r="E45" s="29"/>
      <c r="F45" s="29">
        <f t="shared" si="0"/>
        <v>7</v>
      </c>
      <c r="G45" s="29">
        <v>15</v>
      </c>
      <c r="H45" s="29"/>
      <c r="I45" s="29">
        <f t="shared" si="1"/>
        <v>15</v>
      </c>
      <c r="J45" s="29">
        <f t="shared" si="2"/>
        <v>22</v>
      </c>
      <c r="K45" s="29">
        <v>0.06</v>
      </c>
      <c r="L45" s="29"/>
      <c r="M45" s="29">
        <f t="shared" si="3"/>
        <v>0.06</v>
      </c>
      <c r="N45" s="29">
        <f t="shared" si="4"/>
        <v>4</v>
      </c>
      <c r="O45" s="29"/>
    </row>
    <row r="46" spans="1:15" ht="20.100000000000001" customHeight="1">
      <c r="A46" s="85"/>
      <c r="B46" s="3" t="s">
        <v>80</v>
      </c>
      <c r="C46" s="3"/>
      <c r="D46" s="29">
        <v>7</v>
      </c>
      <c r="E46" s="29"/>
      <c r="F46" s="29">
        <f t="shared" si="0"/>
        <v>7</v>
      </c>
      <c r="G46" s="29">
        <v>3</v>
      </c>
      <c r="H46" s="29"/>
      <c r="I46" s="29">
        <f t="shared" si="1"/>
        <v>3</v>
      </c>
      <c r="J46" s="29">
        <f t="shared" si="2"/>
        <v>10</v>
      </c>
      <c r="K46" s="29">
        <v>12</v>
      </c>
      <c r="L46" s="29"/>
      <c r="M46" s="29">
        <f t="shared" si="3"/>
        <v>12</v>
      </c>
      <c r="N46" s="29">
        <f t="shared" si="4"/>
        <v>4000</v>
      </c>
      <c r="O46" s="29"/>
    </row>
    <row r="47" spans="1:15" ht="20.100000000000001" customHeight="1">
      <c r="A47" s="85"/>
      <c r="B47" s="3" t="s">
        <v>81</v>
      </c>
      <c r="C47" s="3"/>
      <c r="D47" s="29">
        <v>19</v>
      </c>
      <c r="E47" s="29"/>
      <c r="F47" s="29">
        <f t="shared" si="0"/>
        <v>19</v>
      </c>
      <c r="G47" s="29">
        <v>0</v>
      </c>
      <c r="H47" s="29"/>
      <c r="I47" s="29">
        <f t="shared" si="1"/>
        <v>0</v>
      </c>
      <c r="J47" s="29">
        <f t="shared" si="2"/>
        <v>19</v>
      </c>
      <c r="K47" s="29"/>
      <c r="L47" s="29"/>
      <c r="M47" s="29">
        <f t="shared" si="3"/>
        <v>0</v>
      </c>
      <c r="N47" s="29"/>
      <c r="O47" s="29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35</v>
      </c>
      <c r="H48" s="29"/>
      <c r="I48" s="29">
        <f t="shared" si="1"/>
        <v>35</v>
      </c>
      <c r="J48" s="29">
        <f t="shared" si="2"/>
        <v>35</v>
      </c>
      <c r="K48" s="29">
        <v>535</v>
      </c>
      <c r="L48" s="29"/>
      <c r="M48" s="29">
        <f t="shared" si="3"/>
        <v>535</v>
      </c>
      <c r="N48" s="29">
        <f t="shared" si="4"/>
        <v>15285.714285714286</v>
      </c>
      <c r="O48" s="29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1</v>
      </c>
      <c r="H49" s="29"/>
      <c r="I49" s="29">
        <f t="shared" si="1"/>
        <v>1</v>
      </c>
      <c r="J49" s="29">
        <f t="shared" si="2"/>
        <v>1</v>
      </c>
      <c r="K49" s="29">
        <v>200</v>
      </c>
      <c r="L49" s="29"/>
      <c r="M49" s="29">
        <f t="shared" si="3"/>
        <v>200</v>
      </c>
      <c r="N49" s="29">
        <f t="shared" si="4"/>
        <v>200000</v>
      </c>
      <c r="O49" s="29"/>
    </row>
    <row r="50" spans="1:15" ht="20.100000000000001" customHeight="1">
      <c r="A50" s="86"/>
      <c r="B50" s="12" t="s">
        <v>84</v>
      </c>
      <c r="C50" s="13"/>
      <c r="D50" s="29">
        <f>SUM(D45:D49)</f>
        <v>33</v>
      </c>
      <c r="E50" s="65">
        <f t="shared" ref="E50:M50" si="15">SUM(E45:E49)</f>
        <v>0</v>
      </c>
      <c r="F50" s="65">
        <f t="shared" si="15"/>
        <v>33</v>
      </c>
      <c r="G50" s="65">
        <f t="shared" si="15"/>
        <v>54</v>
      </c>
      <c r="H50" s="65">
        <f t="shared" si="15"/>
        <v>0</v>
      </c>
      <c r="I50" s="65">
        <f t="shared" si="15"/>
        <v>54</v>
      </c>
      <c r="J50" s="65">
        <f t="shared" si="15"/>
        <v>87</v>
      </c>
      <c r="K50" s="65">
        <f t="shared" si="15"/>
        <v>747.06</v>
      </c>
      <c r="L50" s="65">
        <f t="shared" si="15"/>
        <v>0</v>
      </c>
      <c r="M50" s="65">
        <f t="shared" si="15"/>
        <v>747.06</v>
      </c>
      <c r="N50" s="29">
        <f t="shared" si="4"/>
        <v>13834.444444444443</v>
      </c>
      <c r="O50" s="29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489.9</v>
      </c>
      <c r="E51" s="65">
        <f t="shared" ref="E51:M51" si="16">E50+E44+E33+E27+E24+E19+E16+E7</f>
        <v>389</v>
      </c>
      <c r="F51" s="65">
        <f t="shared" si="16"/>
        <v>878.9</v>
      </c>
      <c r="G51" s="65">
        <f t="shared" si="16"/>
        <v>927.5</v>
      </c>
      <c r="H51" s="65">
        <f t="shared" si="16"/>
        <v>429</v>
      </c>
      <c r="I51" s="65">
        <f t="shared" si="16"/>
        <v>1356.5</v>
      </c>
      <c r="J51" s="65">
        <f t="shared" si="16"/>
        <v>2235.4</v>
      </c>
      <c r="K51" s="65">
        <f t="shared" si="16"/>
        <v>3001.06</v>
      </c>
      <c r="L51" s="65">
        <f t="shared" si="16"/>
        <v>420</v>
      </c>
      <c r="M51" s="65">
        <f t="shared" si="16"/>
        <v>3421.06</v>
      </c>
      <c r="N51" s="29"/>
      <c r="O51" s="29"/>
    </row>
    <row r="52" spans="1:15">
      <c r="J52" s="20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6" zoomScaleNormal="86" workbookViewId="0">
      <pane ySplit="4" topLeftCell="A5" activePane="bottomLeft" state="frozen"/>
      <selection activeCell="F15" sqref="F15"/>
      <selection pane="bottomLeft" activeCell="N44" sqref="N44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.7109375" style="4" customWidth="1"/>
    <col min="6" max="7" width="9.140625" style="4" customWidth="1"/>
    <col min="8" max="8" width="6.5703125" style="4" customWidth="1"/>
    <col min="9" max="10" width="9.140625" style="4" customWidth="1"/>
    <col min="11" max="11" width="11.7109375" style="4" customWidth="1"/>
    <col min="12" max="12" width="6.85546875" style="4" customWidth="1"/>
    <col min="13" max="13" width="10.85546875" style="4" customWidth="1"/>
    <col min="14" max="14" width="10.5703125" style="4" customWidth="1"/>
    <col min="15" max="15" width="6.140625" style="4" customWidth="1"/>
    <col min="16" max="16384" width="9.140625" style="4"/>
  </cols>
  <sheetData>
    <row r="1" spans="1:15" s="11" customFormat="1" ht="20.100000000000001" customHeight="1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>
        <v>1</v>
      </c>
      <c r="E4" s="29"/>
      <c r="F4" s="29">
        <f>E4+D4</f>
        <v>1</v>
      </c>
      <c r="G4" s="29">
        <v>74</v>
      </c>
      <c r="H4" s="29"/>
      <c r="I4" s="29">
        <f>H4+G4</f>
        <v>74</v>
      </c>
      <c r="J4" s="29">
        <f>I4+F4</f>
        <v>75</v>
      </c>
      <c r="K4" s="29">
        <v>1110</v>
      </c>
      <c r="L4" s="29"/>
      <c r="M4" s="29">
        <f>L4+K4</f>
        <v>1110</v>
      </c>
      <c r="N4" s="29">
        <f>K4/G4*1000</f>
        <v>15000</v>
      </c>
      <c r="O4" s="8"/>
    </row>
    <row r="5" spans="1:15" ht="20.100000000000001" customHeight="1">
      <c r="A5" s="97"/>
      <c r="B5" s="1" t="s">
        <v>36</v>
      </c>
      <c r="C5" s="2"/>
      <c r="D5" s="29">
        <v>2</v>
      </c>
      <c r="E5" s="29"/>
      <c r="F5" s="29">
        <f t="shared" ref="F5:F49" si="0">E5+D5</f>
        <v>2</v>
      </c>
      <c r="G5" s="29">
        <v>465</v>
      </c>
      <c r="H5" s="29"/>
      <c r="I5" s="29">
        <f t="shared" ref="I5:I48" si="1">H5+G5</f>
        <v>465</v>
      </c>
      <c r="J5" s="29">
        <f t="shared" ref="J5:J49" si="2">I5+F5</f>
        <v>467</v>
      </c>
      <c r="K5" s="29">
        <v>2325</v>
      </c>
      <c r="L5" s="29"/>
      <c r="M5" s="29">
        <f t="shared" ref="M5:M49" si="3">L5+K5</f>
        <v>2325</v>
      </c>
      <c r="N5" s="29">
        <f t="shared" ref="N5:N35" si="4">K5/G5*1000</f>
        <v>5000</v>
      </c>
      <c r="O5" s="8"/>
    </row>
    <row r="6" spans="1:15" ht="20.100000000000001" customHeight="1">
      <c r="A6" s="97"/>
      <c r="B6" s="1" t="s">
        <v>37</v>
      </c>
      <c r="C6" s="2"/>
      <c r="D6" s="29">
        <v>1</v>
      </c>
      <c r="E6" s="29"/>
      <c r="F6" s="29">
        <f t="shared" si="0"/>
        <v>1</v>
      </c>
      <c r="G6" s="29">
        <v>5</v>
      </c>
      <c r="H6" s="29"/>
      <c r="I6" s="29">
        <f t="shared" si="1"/>
        <v>5</v>
      </c>
      <c r="J6" s="29">
        <f t="shared" si="2"/>
        <v>6</v>
      </c>
      <c r="K6" s="29">
        <v>16</v>
      </c>
      <c r="L6" s="29"/>
      <c r="M6" s="29">
        <f t="shared" si="3"/>
        <v>16</v>
      </c>
      <c r="N6" s="29">
        <f t="shared" si="4"/>
        <v>3200</v>
      </c>
      <c r="O6" s="8"/>
    </row>
    <row r="7" spans="1:15" ht="20.100000000000001" customHeight="1">
      <c r="A7" s="97"/>
      <c r="B7" s="1" t="s">
        <v>38</v>
      </c>
      <c r="C7" s="2"/>
      <c r="D7" s="29">
        <f>SUM(D4:D6)</f>
        <v>4</v>
      </c>
      <c r="E7" s="65">
        <f t="shared" ref="E7:M7" si="5">SUM(E4:E6)</f>
        <v>0</v>
      </c>
      <c r="F7" s="65">
        <f t="shared" si="5"/>
        <v>4</v>
      </c>
      <c r="G7" s="65">
        <f t="shared" si="5"/>
        <v>544</v>
      </c>
      <c r="H7" s="65">
        <f t="shared" si="5"/>
        <v>0</v>
      </c>
      <c r="I7" s="65">
        <f t="shared" si="5"/>
        <v>544</v>
      </c>
      <c r="J7" s="65">
        <f t="shared" si="5"/>
        <v>548</v>
      </c>
      <c r="K7" s="65">
        <f t="shared" si="5"/>
        <v>3451</v>
      </c>
      <c r="L7" s="65">
        <f t="shared" si="5"/>
        <v>0</v>
      </c>
      <c r="M7" s="65">
        <f t="shared" si="5"/>
        <v>3451</v>
      </c>
      <c r="N7" s="29">
        <f t="shared" si="4"/>
        <v>6343.75</v>
      </c>
      <c r="O7" s="8"/>
    </row>
    <row r="8" spans="1:15" ht="20.100000000000001" customHeight="1">
      <c r="A8" s="84" t="s">
        <v>39</v>
      </c>
      <c r="B8" s="12" t="s">
        <v>40</v>
      </c>
      <c r="C8" s="13"/>
      <c r="D8" s="29">
        <v>3</v>
      </c>
      <c r="E8" s="29"/>
      <c r="F8" s="29">
        <f t="shared" si="0"/>
        <v>3</v>
      </c>
      <c r="G8" s="29">
        <v>236</v>
      </c>
      <c r="H8" s="29"/>
      <c r="I8" s="29">
        <f t="shared" si="1"/>
        <v>236</v>
      </c>
      <c r="J8" s="29">
        <f t="shared" si="2"/>
        <v>239</v>
      </c>
      <c r="K8" s="29">
        <v>1872</v>
      </c>
      <c r="L8" s="29"/>
      <c r="M8" s="29">
        <f t="shared" si="3"/>
        <v>1872</v>
      </c>
      <c r="N8" s="29">
        <f t="shared" si="4"/>
        <v>7932.203389830509</v>
      </c>
      <c r="O8" s="8"/>
    </row>
    <row r="9" spans="1:15" ht="20.100000000000001" customHeight="1">
      <c r="A9" s="85" t="s">
        <v>39</v>
      </c>
      <c r="B9" s="1" t="s">
        <v>41</v>
      </c>
      <c r="C9" s="2"/>
      <c r="D9" s="29">
        <v>1</v>
      </c>
      <c r="E9" s="29"/>
      <c r="F9" s="29">
        <f t="shared" si="0"/>
        <v>1</v>
      </c>
      <c r="G9" s="29">
        <v>63</v>
      </c>
      <c r="H9" s="29"/>
      <c r="I9" s="29">
        <f t="shared" si="1"/>
        <v>63</v>
      </c>
      <c r="J9" s="29">
        <f t="shared" si="2"/>
        <v>64</v>
      </c>
      <c r="K9" s="29">
        <v>630</v>
      </c>
      <c r="L9" s="29"/>
      <c r="M9" s="29">
        <f t="shared" si="3"/>
        <v>630</v>
      </c>
      <c r="N9" s="29">
        <f t="shared" si="4"/>
        <v>10000</v>
      </c>
      <c r="O9" s="8"/>
    </row>
    <row r="10" spans="1:15" ht="20.100000000000001" customHeight="1">
      <c r="A10" s="85"/>
      <c r="B10" s="1" t="s">
        <v>42</v>
      </c>
      <c r="C10" s="2"/>
      <c r="D10" s="29">
        <v>1</v>
      </c>
      <c r="E10" s="29"/>
      <c r="F10" s="29">
        <f t="shared" si="0"/>
        <v>1</v>
      </c>
      <c r="G10" s="29">
        <v>150</v>
      </c>
      <c r="H10" s="29"/>
      <c r="I10" s="29">
        <f t="shared" si="1"/>
        <v>150</v>
      </c>
      <c r="J10" s="29">
        <f t="shared" si="2"/>
        <v>151</v>
      </c>
      <c r="K10" s="29">
        <v>350</v>
      </c>
      <c r="L10" s="29"/>
      <c r="M10" s="29">
        <f t="shared" si="3"/>
        <v>350</v>
      </c>
      <c r="N10" s="29">
        <f t="shared" si="4"/>
        <v>2333.3333333333335</v>
      </c>
      <c r="O10" s="8"/>
    </row>
    <row r="11" spans="1:15" ht="20.100000000000001" customHeight="1">
      <c r="A11" s="85"/>
      <c r="B11" s="1" t="s">
        <v>43</v>
      </c>
      <c r="C11" s="2"/>
      <c r="D11" s="29">
        <v>1</v>
      </c>
      <c r="E11" s="29"/>
      <c r="F11" s="29">
        <f t="shared" si="0"/>
        <v>1</v>
      </c>
      <c r="G11" s="29">
        <v>140</v>
      </c>
      <c r="H11" s="29"/>
      <c r="I11" s="29">
        <f t="shared" si="1"/>
        <v>140</v>
      </c>
      <c r="J11" s="29">
        <f t="shared" si="2"/>
        <v>141</v>
      </c>
      <c r="K11" s="29">
        <v>1260</v>
      </c>
      <c r="L11" s="29"/>
      <c r="M11" s="29">
        <f t="shared" si="3"/>
        <v>1260</v>
      </c>
      <c r="N11" s="29">
        <f t="shared" si="4"/>
        <v>9000</v>
      </c>
      <c r="O11" s="8"/>
    </row>
    <row r="12" spans="1:15" ht="20.100000000000001" customHeight="1">
      <c r="A12" s="85"/>
      <c r="B12" s="1" t="s">
        <v>44</v>
      </c>
      <c r="C12" s="2"/>
      <c r="D12" s="29">
        <v>1</v>
      </c>
      <c r="E12" s="29"/>
      <c r="F12" s="29">
        <f t="shared" si="0"/>
        <v>1</v>
      </c>
      <c r="G12" s="29">
        <v>46</v>
      </c>
      <c r="H12" s="29"/>
      <c r="I12" s="29">
        <f t="shared" si="1"/>
        <v>46</v>
      </c>
      <c r="J12" s="29">
        <f t="shared" si="2"/>
        <v>47</v>
      </c>
      <c r="K12" s="29">
        <v>690</v>
      </c>
      <c r="L12" s="29"/>
      <c r="M12" s="29">
        <f t="shared" si="3"/>
        <v>690</v>
      </c>
      <c r="N12" s="29">
        <f t="shared" si="4"/>
        <v>15000</v>
      </c>
      <c r="O12" s="8"/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8"/>
    </row>
    <row r="14" spans="1:15" ht="20.100000000000001" customHeight="1">
      <c r="A14" s="85"/>
      <c r="B14" s="1" t="s">
        <v>46</v>
      </c>
      <c r="C14" s="2"/>
      <c r="D14" s="29">
        <v>5</v>
      </c>
      <c r="E14" s="29"/>
      <c r="F14" s="29">
        <f t="shared" si="0"/>
        <v>5</v>
      </c>
      <c r="G14" s="29">
        <v>145</v>
      </c>
      <c r="H14" s="29"/>
      <c r="I14" s="29">
        <f t="shared" si="1"/>
        <v>145</v>
      </c>
      <c r="J14" s="29">
        <f t="shared" si="2"/>
        <v>150</v>
      </c>
      <c r="K14" s="29">
        <v>1287</v>
      </c>
      <c r="L14" s="29"/>
      <c r="M14" s="29">
        <f t="shared" si="3"/>
        <v>1287</v>
      </c>
      <c r="N14" s="29">
        <f t="shared" si="4"/>
        <v>8875.8620689655181</v>
      </c>
      <c r="O14" s="8"/>
    </row>
    <row r="15" spans="1:15" ht="20.100000000000001" customHeight="1">
      <c r="A15" s="85"/>
      <c r="B15" s="1" t="s">
        <v>47</v>
      </c>
      <c r="C15" s="2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8"/>
    </row>
    <row r="16" spans="1:15" ht="20.100000000000001" customHeight="1">
      <c r="A16" s="86"/>
      <c r="B16" s="12" t="s">
        <v>48</v>
      </c>
      <c r="C16" s="12"/>
      <c r="D16" s="29">
        <f>SUM(D8:D15)</f>
        <v>12</v>
      </c>
      <c r="E16" s="65">
        <f t="shared" ref="E16:M16" si="6">SUM(E8:E15)</f>
        <v>0</v>
      </c>
      <c r="F16" s="65">
        <f t="shared" si="6"/>
        <v>12</v>
      </c>
      <c r="G16" s="65">
        <f t="shared" si="6"/>
        <v>780</v>
      </c>
      <c r="H16" s="65">
        <f t="shared" si="6"/>
        <v>0</v>
      </c>
      <c r="I16" s="65">
        <f t="shared" si="6"/>
        <v>780</v>
      </c>
      <c r="J16" s="65">
        <f t="shared" si="6"/>
        <v>792</v>
      </c>
      <c r="K16" s="65">
        <f t="shared" si="6"/>
        <v>6089</v>
      </c>
      <c r="L16" s="65">
        <f t="shared" si="6"/>
        <v>0</v>
      </c>
      <c r="M16" s="65">
        <f t="shared" si="6"/>
        <v>6089</v>
      </c>
      <c r="N16" s="29">
        <f t="shared" si="4"/>
        <v>7806.4102564102559</v>
      </c>
      <c r="O16" s="8"/>
    </row>
    <row r="17" spans="1:15" ht="20.100000000000001" customHeight="1">
      <c r="A17" s="90" t="s">
        <v>49</v>
      </c>
      <c r="B17" s="12" t="s">
        <v>50</v>
      </c>
      <c r="C17" s="13"/>
      <c r="D17" s="29">
        <v>0</v>
      </c>
      <c r="E17" s="29"/>
      <c r="F17" s="29">
        <f t="shared" si="0"/>
        <v>0</v>
      </c>
      <c r="G17" s="29">
        <v>71</v>
      </c>
      <c r="H17" s="29"/>
      <c r="I17" s="29">
        <f t="shared" si="1"/>
        <v>71</v>
      </c>
      <c r="J17" s="29">
        <f t="shared" si="2"/>
        <v>71</v>
      </c>
      <c r="K17" s="29">
        <v>1242</v>
      </c>
      <c r="L17" s="29"/>
      <c r="M17" s="29">
        <f t="shared" si="3"/>
        <v>1242</v>
      </c>
      <c r="N17" s="29">
        <f t="shared" si="4"/>
        <v>17492.957746478871</v>
      </c>
      <c r="O17" s="8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8"/>
    </row>
    <row r="19" spans="1:15" ht="20.100000000000001" customHeight="1">
      <c r="A19" s="92"/>
      <c r="B19" s="14" t="s">
        <v>52</v>
      </c>
      <c r="C19" s="13"/>
      <c r="D19" s="29">
        <f>SUM(D17:D18)</f>
        <v>0</v>
      </c>
      <c r="E19" s="65">
        <f t="shared" ref="E19:M19" si="7">SUM(E17:E18)</f>
        <v>0</v>
      </c>
      <c r="F19" s="65">
        <f t="shared" si="7"/>
        <v>0</v>
      </c>
      <c r="G19" s="65">
        <f t="shared" si="7"/>
        <v>71</v>
      </c>
      <c r="H19" s="65">
        <f t="shared" si="7"/>
        <v>0</v>
      </c>
      <c r="I19" s="65">
        <f t="shared" si="7"/>
        <v>71</v>
      </c>
      <c r="J19" s="65">
        <f t="shared" si="7"/>
        <v>71</v>
      </c>
      <c r="K19" s="65">
        <f t="shared" si="7"/>
        <v>1242</v>
      </c>
      <c r="L19" s="65">
        <f t="shared" si="7"/>
        <v>0</v>
      </c>
      <c r="M19" s="65">
        <f t="shared" si="7"/>
        <v>1242</v>
      </c>
      <c r="N19" s="29">
        <f t="shared" si="4"/>
        <v>17492.957746478871</v>
      </c>
      <c r="O19" s="8"/>
    </row>
    <row r="20" spans="1:15" ht="20.100000000000001" customHeight="1">
      <c r="A20" s="84" t="s">
        <v>53</v>
      </c>
      <c r="B20" s="12" t="s">
        <v>54</v>
      </c>
      <c r="C20" s="13"/>
      <c r="D20" s="29">
        <v>1</v>
      </c>
      <c r="E20" s="29"/>
      <c r="F20" s="29">
        <f t="shared" si="0"/>
        <v>1</v>
      </c>
      <c r="G20" s="29"/>
      <c r="H20" s="29"/>
      <c r="I20" s="29">
        <f t="shared" si="1"/>
        <v>0</v>
      </c>
      <c r="J20" s="29">
        <f t="shared" si="2"/>
        <v>1</v>
      </c>
      <c r="K20" s="29"/>
      <c r="L20" s="29"/>
      <c r="M20" s="29">
        <f t="shared" si="3"/>
        <v>0</v>
      </c>
      <c r="N20" s="29"/>
      <c r="O20" s="8"/>
    </row>
    <row r="21" spans="1:15" ht="20.100000000000001" customHeight="1">
      <c r="A21" s="85"/>
      <c r="B21" s="12" t="s">
        <v>55</v>
      </c>
      <c r="C21" s="13"/>
      <c r="D21" s="29">
        <v>1</v>
      </c>
      <c r="E21" s="29"/>
      <c r="F21" s="29">
        <f t="shared" si="0"/>
        <v>1</v>
      </c>
      <c r="G21" s="29"/>
      <c r="H21" s="29"/>
      <c r="I21" s="29">
        <f t="shared" si="1"/>
        <v>0</v>
      </c>
      <c r="J21" s="29">
        <f t="shared" si="2"/>
        <v>1</v>
      </c>
      <c r="K21" s="29"/>
      <c r="L21" s="29"/>
      <c r="M21" s="29">
        <f t="shared" si="3"/>
        <v>0</v>
      </c>
      <c r="N21" s="29"/>
      <c r="O21" s="8"/>
    </row>
    <row r="22" spans="1:15" ht="20.100000000000001" customHeight="1">
      <c r="A22" s="85"/>
      <c r="B22" s="12" t="s">
        <v>56</v>
      </c>
      <c r="C22" s="13"/>
      <c r="D22" s="29">
        <v>1</v>
      </c>
      <c r="E22" s="29"/>
      <c r="F22" s="29">
        <f t="shared" si="0"/>
        <v>1</v>
      </c>
      <c r="G22" s="29">
        <v>20</v>
      </c>
      <c r="H22" s="29"/>
      <c r="I22" s="29">
        <f t="shared" si="1"/>
        <v>20</v>
      </c>
      <c r="J22" s="29">
        <f t="shared" si="2"/>
        <v>21</v>
      </c>
      <c r="K22" s="29">
        <v>40</v>
      </c>
      <c r="L22" s="29"/>
      <c r="M22" s="29">
        <f t="shared" si="3"/>
        <v>40</v>
      </c>
      <c r="N22" s="29">
        <f t="shared" si="4"/>
        <v>2000</v>
      </c>
      <c r="O22" s="8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8"/>
    </row>
    <row r="24" spans="1:15" ht="20.100000000000001" customHeight="1">
      <c r="A24" s="86"/>
      <c r="B24" s="12" t="s">
        <v>58</v>
      </c>
      <c r="C24" s="13"/>
      <c r="D24" s="29">
        <f>SUM(D20:D23)</f>
        <v>3</v>
      </c>
      <c r="E24" s="65">
        <f t="shared" ref="E24:M24" si="8">SUM(E20:E23)</f>
        <v>0</v>
      </c>
      <c r="F24" s="65">
        <f t="shared" si="8"/>
        <v>3</v>
      </c>
      <c r="G24" s="65">
        <f t="shared" si="8"/>
        <v>20</v>
      </c>
      <c r="H24" s="65">
        <f t="shared" si="8"/>
        <v>0</v>
      </c>
      <c r="I24" s="65">
        <f t="shared" si="8"/>
        <v>20</v>
      </c>
      <c r="J24" s="65">
        <f t="shared" si="8"/>
        <v>23</v>
      </c>
      <c r="K24" s="65">
        <f t="shared" si="8"/>
        <v>40</v>
      </c>
      <c r="L24" s="65">
        <f t="shared" si="8"/>
        <v>0</v>
      </c>
      <c r="M24" s="65">
        <f t="shared" si="8"/>
        <v>40</v>
      </c>
      <c r="N24" s="29">
        <f t="shared" si="4"/>
        <v>2000</v>
      </c>
      <c r="O24" s="8"/>
    </row>
    <row r="25" spans="1:15" ht="20.100000000000001" customHeight="1">
      <c r="A25" s="90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8"/>
    </row>
    <row r="26" spans="1:15" ht="20.100000000000001" customHeight="1">
      <c r="A26" s="91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8"/>
    </row>
    <row r="27" spans="1:15" ht="20.100000000000001" customHeight="1">
      <c r="A27" s="92"/>
      <c r="B27" s="12" t="s">
        <v>61</v>
      </c>
      <c r="C27" s="13"/>
      <c r="D27" s="29">
        <f>SUM(D25:D26)</f>
        <v>0</v>
      </c>
      <c r="E27" s="65">
        <f t="shared" ref="E27:M27" si="9">SUM(E25:E26)</f>
        <v>0</v>
      </c>
      <c r="F27" s="65">
        <f t="shared" si="9"/>
        <v>0</v>
      </c>
      <c r="G27" s="65">
        <f t="shared" si="9"/>
        <v>0</v>
      </c>
      <c r="H27" s="65">
        <f t="shared" si="9"/>
        <v>0</v>
      </c>
      <c r="I27" s="65">
        <f t="shared" si="9"/>
        <v>0</v>
      </c>
      <c r="J27" s="65">
        <f t="shared" si="9"/>
        <v>0</v>
      </c>
      <c r="K27" s="65">
        <f t="shared" si="9"/>
        <v>0</v>
      </c>
      <c r="L27" s="65">
        <f t="shared" si="9"/>
        <v>0</v>
      </c>
      <c r="M27" s="65">
        <f t="shared" si="9"/>
        <v>0</v>
      </c>
      <c r="N27" s="29"/>
      <c r="O27" s="8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8"/>
    </row>
    <row r="29" spans="1:15" ht="20.100000000000001" customHeight="1">
      <c r="A29" s="94"/>
      <c r="B29" s="12" t="s">
        <v>64</v>
      </c>
      <c r="C29" s="13"/>
      <c r="D29" s="29"/>
      <c r="E29" s="29"/>
      <c r="F29" s="29">
        <f t="shared" si="0"/>
        <v>0</v>
      </c>
      <c r="G29" s="29">
        <v>7</v>
      </c>
      <c r="H29" s="29"/>
      <c r="I29" s="29">
        <f t="shared" si="1"/>
        <v>7</v>
      </c>
      <c r="J29" s="29">
        <f t="shared" si="2"/>
        <v>7</v>
      </c>
      <c r="K29" s="29">
        <v>75</v>
      </c>
      <c r="L29" s="29"/>
      <c r="M29" s="29">
        <f t="shared" si="3"/>
        <v>75</v>
      </c>
      <c r="N29" s="29">
        <f t="shared" si="4"/>
        <v>10714.285714285714</v>
      </c>
      <c r="O29" s="8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8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8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>
        <v>20</v>
      </c>
      <c r="H32" s="29"/>
      <c r="I32" s="29">
        <f t="shared" si="1"/>
        <v>20</v>
      </c>
      <c r="J32" s="29">
        <f t="shared" si="2"/>
        <v>20</v>
      </c>
      <c r="K32" s="29">
        <v>18.7</v>
      </c>
      <c r="L32" s="29"/>
      <c r="M32" s="29">
        <f t="shared" si="3"/>
        <v>18.7</v>
      </c>
      <c r="N32" s="29">
        <f t="shared" si="4"/>
        <v>934.99999999999989</v>
      </c>
      <c r="O32" s="8"/>
    </row>
    <row r="33" spans="1:15" ht="20.100000000000001" customHeight="1">
      <c r="A33" s="95"/>
      <c r="B33" s="12" t="s">
        <v>68</v>
      </c>
      <c r="C33" s="13"/>
      <c r="D33" s="29">
        <f>SUM(D28:D32)</f>
        <v>0</v>
      </c>
      <c r="E33" s="65">
        <f t="shared" ref="E33:M33" si="10">SUM(E28:E32)</f>
        <v>0</v>
      </c>
      <c r="F33" s="65">
        <f t="shared" si="10"/>
        <v>0</v>
      </c>
      <c r="G33" s="65">
        <f t="shared" si="10"/>
        <v>27</v>
      </c>
      <c r="H33" s="65">
        <f t="shared" si="10"/>
        <v>0</v>
      </c>
      <c r="I33" s="65">
        <f t="shared" si="10"/>
        <v>27</v>
      </c>
      <c r="J33" s="65">
        <f t="shared" si="10"/>
        <v>27</v>
      </c>
      <c r="K33" s="65">
        <f t="shared" si="10"/>
        <v>93.7</v>
      </c>
      <c r="L33" s="65">
        <f t="shared" si="10"/>
        <v>0</v>
      </c>
      <c r="M33" s="65">
        <f t="shared" si="10"/>
        <v>93.7</v>
      </c>
      <c r="N33" s="29">
        <f t="shared" si="4"/>
        <v>3470.3703703703704</v>
      </c>
      <c r="O33" s="8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18.600000000000001</v>
      </c>
      <c r="H34" s="29"/>
      <c r="I34" s="29">
        <f t="shared" si="1"/>
        <v>18.600000000000001</v>
      </c>
      <c r="J34" s="29">
        <f t="shared" si="2"/>
        <v>18.600000000000001</v>
      </c>
      <c r="K34" s="29">
        <v>3276</v>
      </c>
      <c r="L34" s="29"/>
      <c r="M34" s="29">
        <f t="shared" si="3"/>
        <v>3276</v>
      </c>
      <c r="N34" s="29">
        <f t="shared" si="4"/>
        <v>176129.03225806452</v>
      </c>
      <c r="O34" s="8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>
        <v>1</v>
      </c>
      <c r="H35" s="29"/>
      <c r="I35" s="29">
        <f t="shared" si="1"/>
        <v>1</v>
      </c>
      <c r="J35" s="29">
        <f t="shared" si="2"/>
        <v>1</v>
      </c>
      <c r="K35" s="29">
        <v>260</v>
      </c>
      <c r="L35" s="29"/>
      <c r="M35" s="29">
        <f t="shared" si="3"/>
        <v>260</v>
      </c>
      <c r="N35" s="29">
        <f t="shared" si="4"/>
        <v>260000</v>
      </c>
      <c r="O35" s="8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9.5</v>
      </c>
      <c r="H36" s="29"/>
      <c r="I36" s="29">
        <f t="shared" si="1"/>
        <v>9.5</v>
      </c>
      <c r="J36" s="29">
        <f t="shared" si="2"/>
        <v>9.5</v>
      </c>
      <c r="K36" s="29">
        <v>1733</v>
      </c>
      <c r="L36" s="29"/>
      <c r="M36" s="29">
        <f t="shared" si="3"/>
        <v>1733</v>
      </c>
      <c r="N36" s="29">
        <f t="shared" ref="N36:N50" si="11">K36/G36*1000</f>
        <v>182421.05263157896</v>
      </c>
      <c r="O36" s="8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>
        <v>2</v>
      </c>
      <c r="H37" s="29"/>
      <c r="I37" s="29">
        <f t="shared" si="1"/>
        <v>2</v>
      </c>
      <c r="J37" s="29">
        <f t="shared" si="2"/>
        <v>2</v>
      </c>
      <c r="K37" s="29">
        <v>400</v>
      </c>
      <c r="L37" s="29"/>
      <c r="M37" s="29">
        <f t="shared" si="3"/>
        <v>400</v>
      </c>
      <c r="N37" s="29">
        <f t="shared" si="11"/>
        <v>200000</v>
      </c>
      <c r="O37" s="8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>
        <v>7.7</v>
      </c>
      <c r="H38" s="29"/>
      <c r="I38" s="29">
        <f t="shared" si="1"/>
        <v>7.7</v>
      </c>
      <c r="J38" s="29">
        <f t="shared" si="2"/>
        <v>7.7</v>
      </c>
      <c r="K38" s="29">
        <v>243</v>
      </c>
      <c r="L38" s="29"/>
      <c r="M38" s="29">
        <f t="shared" si="3"/>
        <v>243</v>
      </c>
      <c r="N38" s="29">
        <f t="shared" si="11"/>
        <v>31558.441558441558</v>
      </c>
      <c r="O38" s="8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5">
        <f t="shared" ref="E39:M39" si="12">SUM(E34:E38)</f>
        <v>0</v>
      </c>
      <c r="F39" s="65">
        <f t="shared" si="12"/>
        <v>0</v>
      </c>
      <c r="G39" s="65">
        <f t="shared" si="12"/>
        <v>38.800000000000004</v>
      </c>
      <c r="H39" s="65">
        <f t="shared" si="12"/>
        <v>0</v>
      </c>
      <c r="I39" s="65">
        <f t="shared" si="12"/>
        <v>38.800000000000004</v>
      </c>
      <c r="J39" s="65">
        <f t="shared" si="12"/>
        <v>38.800000000000004</v>
      </c>
      <c r="K39" s="65">
        <f t="shared" si="12"/>
        <v>5912</v>
      </c>
      <c r="L39" s="65">
        <f t="shared" si="12"/>
        <v>0</v>
      </c>
      <c r="M39" s="65">
        <f t="shared" si="12"/>
        <v>5912</v>
      </c>
      <c r="N39" s="29">
        <f t="shared" si="11"/>
        <v>152371.13402061854</v>
      </c>
      <c r="O39" s="8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8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8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8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65">
        <f t="shared" ref="E43:M43" si="13">SUM(E40:E42)</f>
        <v>0</v>
      </c>
      <c r="F43" s="65">
        <f t="shared" si="13"/>
        <v>0</v>
      </c>
      <c r="G43" s="65">
        <f t="shared" si="13"/>
        <v>0</v>
      </c>
      <c r="H43" s="65">
        <f t="shared" si="13"/>
        <v>0</v>
      </c>
      <c r="I43" s="65">
        <f t="shared" si="13"/>
        <v>0</v>
      </c>
      <c r="J43" s="65">
        <f t="shared" si="13"/>
        <v>0</v>
      </c>
      <c r="K43" s="65">
        <f t="shared" si="13"/>
        <v>0</v>
      </c>
      <c r="L43" s="65">
        <f t="shared" si="13"/>
        <v>0</v>
      </c>
      <c r="M43" s="65">
        <f t="shared" si="13"/>
        <v>0</v>
      </c>
      <c r="N43" s="29"/>
      <c r="O43" s="8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29">
        <f t="shared" ref="E44:L44" si="14">E43+E39</f>
        <v>0</v>
      </c>
      <c r="F44" s="29">
        <f t="shared" si="14"/>
        <v>0</v>
      </c>
      <c r="G44" s="29">
        <f t="shared" si="14"/>
        <v>38.800000000000004</v>
      </c>
      <c r="H44" s="29">
        <f t="shared" si="14"/>
        <v>0</v>
      </c>
      <c r="I44" s="29">
        <f t="shared" si="14"/>
        <v>38.800000000000004</v>
      </c>
      <c r="J44" s="29">
        <f t="shared" si="14"/>
        <v>38.800000000000004</v>
      </c>
      <c r="K44" s="29">
        <f t="shared" si="14"/>
        <v>5912</v>
      </c>
      <c r="L44" s="29">
        <f t="shared" si="14"/>
        <v>0</v>
      </c>
      <c r="M44" s="29">
        <f t="shared" si="3"/>
        <v>5912</v>
      </c>
      <c r="N44" s="29">
        <f t="shared" si="11"/>
        <v>152371.13402061854</v>
      </c>
      <c r="O44" s="8"/>
    </row>
    <row r="45" spans="1:15" ht="20.100000000000001" customHeight="1">
      <c r="A45" s="84" t="s">
        <v>78</v>
      </c>
      <c r="B45" s="3" t="s">
        <v>79</v>
      </c>
      <c r="C45" s="3"/>
      <c r="D45" s="29"/>
      <c r="E45" s="29"/>
      <c r="F45" s="29">
        <f t="shared" si="0"/>
        <v>0</v>
      </c>
      <c r="G45" s="29">
        <v>0.5</v>
      </c>
      <c r="H45" s="29"/>
      <c r="I45" s="29">
        <f t="shared" si="1"/>
        <v>0.5</v>
      </c>
      <c r="J45" s="29">
        <f t="shared" si="2"/>
        <v>0.5</v>
      </c>
      <c r="K45" s="31">
        <v>3.0000000000000001E-3</v>
      </c>
      <c r="L45" s="31"/>
      <c r="M45" s="31">
        <f t="shared" si="3"/>
        <v>3.0000000000000001E-3</v>
      </c>
      <c r="N45" s="29">
        <f t="shared" si="11"/>
        <v>6</v>
      </c>
      <c r="O45" s="8"/>
    </row>
    <row r="46" spans="1:15" ht="20.100000000000001" customHeight="1">
      <c r="A46" s="85"/>
      <c r="B46" s="3" t="s">
        <v>80</v>
      </c>
      <c r="C46" s="3"/>
      <c r="D46" s="29"/>
      <c r="E46" s="29"/>
      <c r="F46" s="29">
        <f t="shared" si="0"/>
        <v>0</v>
      </c>
      <c r="G46" s="29"/>
      <c r="H46" s="29"/>
      <c r="I46" s="29">
        <f t="shared" si="1"/>
        <v>0</v>
      </c>
      <c r="J46" s="29">
        <f t="shared" si="2"/>
        <v>0</v>
      </c>
      <c r="K46" s="29"/>
      <c r="L46" s="29"/>
      <c r="M46" s="29">
        <f t="shared" si="3"/>
        <v>0</v>
      </c>
      <c r="N46" s="29"/>
      <c r="O46" s="8"/>
    </row>
    <row r="47" spans="1:15" ht="20.100000000000001" customHeight="1">
      <c r="A47" s="85"/>
      <c r="B47" s="3" t="s">
        <v>81</v>
      </c>
      <c r="C47" s="3"/>
      <c r="D47" s="29"/>
      <c r="E47" s="29"/>
      <c r="F47" s="29">
        <f t="shared" si="0"/>
        <v>0</v>
      </c>
      <c r="G47" s="29">
        <v>10</v>
      </c>
      <c r="H47" s="29"/>
      <c r="I47" s="29">
        <f t="shared" si="1"/>
        <v>10</v>
      </c>
      <c r="J47" s="29">
        <f t="shared" si="2"/>
        <v>10</v>
      </c>
      <c r="K47" s="29">
        <v>52</v>
      </c>
      <c r="L47" s="29"/>
      <c r="M47" s="29">
        <f t="shared" si="3"/>
        <v>52</v>
      </c>
      <c r="N47" s="29">
        <f t="shared" si="11"/>
        <v>5200</v>
      </c>
      <c r="O47" s="8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1</v>
      </c>
      <c r="H48" s="29"/>
      <c r="I48" s="29">
        <f t="shared" si="1"/>
        <v>1</v>
      </c>
      <c r="J48" s="29">
        <f t="shared" si="2"/>
        <v>1</v>
      </c>
      <c r="K48" s="29">
        <v>15</v>
      </c>
      <c r="L48" s="29"/>
      <c r="M48" s="29">
        <f t="shared" si="3"/>
        <v>15</v>
      </c>
      <c r="N48" s="29">
        <v>15000</v>
      </c>
      <c r="O48" s="8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4</v>
      </c>
      <c r="H49" s="29"/>
      <c r="I49" s="29">
        <v>1.96</v>
      </c>
      <c r="J49" s="29">
        <f t="shared" si="2"/>
        <v>1.96</v>
      </c>
      <c r="K49" s="29">
        <v>777</v>
      </c>
      <c r="L49" s="29"/>
      <c r="M49" s="29">
        <f t="shared" si="3"/>
        <v>777</v>
      </c>
      <c r="N49" s="29">
        <f t="shared" si="11"/>
        <v>194250</v>
      </c>
      <c r="O49" s="8"/>
    </row>
    <row r="50" spans="1:15" ht="20.100000000000001" customHeight="1">
      <c r="A50" s="86"/>
      <c r="B50" s="12" t="s">
        <v>84</v>
      </c>
      <c r="C50" s="13"/>
      <c r="D50" s="29">
        <f>SUM(D45:D49)</f>
        <v>0</v>
      </c>
      <c r="E50" s="65">
        <f t="shared" ref="E50:M50" si="15">SUM(E45:E49)</f>
        <v>0</v>
      </c>
      <c r="F50" s="65">
        <f t="shared" si="15"/>
        <v>0</v>
      </c>
      <c r="G50" s="65">
        <f t="shared" si="15"/>
        <v>15.5</v>
      </c>
      <c r="H50" s="65">
        <f t="shared" si="15"/>
        <v>0</v>
      </c>
      <c r="I50" s="65">
        <v>15.5</v>
      </c>
      <c r="J50" s="65">
        <v>15.5</v>
      </c>
      <c r="K50" s="65">
        <f t="shared" si="15"/>
        <v>844.00300000000004</v>
      </c>
      <c r="L50" s="65">
        <f t="shared" si="15"/>
        <v>0</v>
      </c>
      <c r="M50" s="65">
        <f t="shared" si="15"/>
        <v>844.00300000000004</v>
      </c>
      <c r="N50" s="29">
        <f t="shared" si="11"/>
        <v>54451.806451612902</v>
      </c>
      <c r="O50" s="8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19</v>
      </c>
      <c r="E51" s="65">
        <f t="shared" ref="E51:M51" si="16">E50+E44+E33+E27+E24+E19+E16+E7</f>
        <v>0</v>
      </c>
      <c r="F51" s="65">
        <f t="shared" si="16"/>
        <v>19</v>
      </c>
      <c r="G51" s="65">
        <f t="shared" si="16"/>
        <v>1496.3</v>
      </c>
      <c r="H51" s="65">
        <f t="shared" si="16"/>
        <v>0</v>
      </c>
      <c r="I51" s="65">
        <f t="shared" si="16"/>
        <v>1496.3</v>
      </c>
      <c r="J51" s="65">
        <f t="shared" si="16"/>
        <v>1515.3</v>
      </c>
      <c r="K51" s="65">
        <f t="shared" si="16"/>
        <v>17671.703000000001</v>
      </c>
      <c r="L51" s="65">
        <f t="shared" si="16"/>
        <v>0</v>
      </c>
      <c r="M51" s="65">
        <f t="shared" si="16"/>
        <v>17671.703000000001</v>
      </c>
      <c r="N51" s="29"/>
      <c r="O51" s="8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1" zoomScaleNormal="91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D51" sqref="D51:M51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.42578125" style="4" customWidth="1"/>
    <col min="6" max="7" width="9.140625" style="4" customWidth="1"/>
    <col min="8" max="8" width="6.7109375" style="4" customWidth="1"/>
    <col min="9" max="9" width="11.42578125" style="4" customWidth="1"/>
    <col min="10" max="10" width="9.140625" style="4" customWidth="1"/>
    <col min="11" max="11" width="11.42578125" style="4" customWidth="1"/>
    <col min="12" max="12" width="6.7109375" style="4" customWidth="1"/>
    <col min="13" max="13" width="11.28515625" style="4" customWidth="1"/>
    <col min="14" max="14" width="10.7109375" style="4" customWidth="1"/>
    <col min="15" max="15" width="6.5703125" style="4" customWidth="1"/>
    <col min="16" max="16384" width="9.140625" style="4"/>
  </cols>
  <sheetData>
    <row r="1" spans="1:15" s="11" customFormat="1" ht="20.100000000000001" customHeight="1">
      <c r="A1" s="109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23" t="s">
        <v>26</v>
      </c>
      <c r="B2" s="124"/>
      <c r="C2" s="125"/>
      <c r="D2" s="135" t="s">
        <v>27</v>
      </c>
      <c r="E2" s="135"/>
      <c r="F2" s="135"/>
      <c r="G2" s="135" t="s">
        <v>28</v>
      </c>
      <c r="H2" s="135"/>
      <c r="I2" s="135"/>
      <c r="J2" s="135" t="s">
        <v>29</v>
      </c>
      <c r="K2" s="135" t="s">
        <v>30</v>
      </c>
      <c r="L2" s="135"/>
      <c r="M2" s="135"/>
      <c r="N2" s="135" t="s">
        <v>31</v>
      </c>
      <c r="O2" s="135"/>
    </row>
    <row r="3" spans="1:15" ht="20.100000000000001" customHeight="1">
      <c r="A3" s="126"/>
      <c r="B3" s="127"/>
      <c r="C3" s="128"/>
      <c r="D3" s="31" t="s">
        <v>32</v>
      </c>
      <c r="E3" s="31" t="s">
        <v>33</v>
      </c>
      <c r="F3" s="31" t="s">
        <v>0</v>
      </c>
      <c r="G3" s="31" t="s">
        <v>32</v>
      </c>
      <c r="H3" s="31" t="s">
        <v>33</v>
      </c>
      <c r="I3" s="31" t="s">
        <v>0</v>
      </c>
      <c r="J3" s="135"/>
      <c r="K3" s="31" t="s">
        <v>32</v>
      </c>
      <c r="L3" s="31" t="s">
        <v>33</v>
      </c>
      <c r="M3" s="31" t="s">
        <v>0</v>
      </c>
      <c r="N3" s="31" t="s">
        <v>32</v>
      </c>
      <c r="O3" s="31" t="s">
        <v>33</v>
      </c>
    </row>
    <row r="4" spans="1:15" ht="20.100000000000001" customHeight="1">
      <c r="A4" s="116" t="s">
        <v>34</v>
      </c>
      <c r="B4" s="32" t="s">
        <v>35</v>
      </c>
      <c r="C4" s="33"/>
      <c r="D4" s="29">
        <v>0.3</v>
      </c>
      <c r="E4" s="29"/>
      <c r="F4" s="29">
        <f>SUM(D4:E4)</f>
        <v>0.3</v>
      </c>
      <c r="G4" s="29">
        <v>49</v>
      </c>
      <c r="H4" s="29"/>
      <c r="I4" s="29">
        <f>H4+G4</f>
        <v>49</v>
      </c>
      <c r="J4" s="29">
        <f>I4+F4</f>
        <v>49.3</v>
      </c>
      <c r="K4" s="29">
        <v>468</v>
      </c>
      <c r="L4" s="29"/>
      <c r="M4" s="29">
        <f>L4+K4</f>
        <v>468</v>
      </c>
      <c r="N4" s="29">
        <f>K4/G4*1000</f>
        <v>9551.0204081632655</v>
      </c>
      <c r="O4" s="29"/>
    </row>
    <row r="5" spans="1:15" ht="20.100000000000001" customHeight="1">
      <c r="A5" s="116"/>
      <c r="B5" s="32" t="s">
        <v>36</v>
      </c>
      <c r="C5" s="33"/>
      <c r="D5" s="29">
        <v>1.1000000000000001</v>
      </c>
      <c r="E5" s="29"/>
      <c r="F5" s="29">
        <f t="shared" ref="F5:F49" si="0">SUM(D5:E5)</f>
        <v>1.1000000000000001</v>
      </c>
      <c r="G5" s="29">
        <v>34</v>
      </c>
      <c r="H5" s="29"/>
      <c r="I5" s="29">
        <f t="shared" ref="I5:I49" si="1">H5+G5</f>
        <v>34</v>
      </c>
      <c r="J5" s="29">
        <f t="shared" ref="J5:J49" si="2">I5+F5</f>
        <v>35.1</v>
      </c>
      <c r="K5" s="29">
        <v>85</v>
      </c>
      <c r="L5" s="29"/>
      <c r="M5" s="29">
        <f t="shared" ref="M5:M49" si="3">L5+K5</f>
        <v>85</v>
      </c>
      <c r="N5" s="29">
        <f t="shared" ref="N5:N50" si="4">K5/G5*1000</f>
        <v>2500</v>
      </c>
      <c r="O5" s="29"/>
    </row>
    <row r="6" spans="1:15" ht="20.100000000000001" customHeight="1">
      <c r="A6" s="116"/>
      <c r="B6" s="32" t="s">
        <v>37</v>
      </c>
      <c r="C6" s="33"/>
      <c r="D6" s="29">
        <v>0.6</v>
      </c>
      <c r="E6" s="29"/>
      <c r="F6" s="29">
        <f t="shared" si="0"/>
        <v>0.6</v>
      </c>
      <c r="G6" s="29">
        <v>2</v>
      </c>
      <c r="H6" s="29"/>
      <c r="I6" s="29">
        <f t="shared" si="1"/>
        <v>2</v>
      </c>
      <c r="J6" s="29">
        <f t="shared" si="2"/>
        <v>2.6</v>
      </c>
      <c r="K6" s="29">
        <v>12</v>
      </c>
      <c r="L6" s="29"/>
      <c r="M6" s="29">
        <f t="shared" si="3"/>
        <v>12</v>
      </c>
      <c r="N6" s="29">
        <f t="shared" si="4"/>
        <v>6000</v>
      </c>
      <c r="O6" s="29"/>
    </row>
    <row r="7" spans="1:15" ht="20.100000000000001" customHeight="1">
      <c r="A7" s="116"/>
      <c r="B7" s="32" t="s">
        <v>38</v>
      </c>
      <c r="C7" s="33"/>
      <c r="D7" s="29">
        <f>SUM(D4:D6)</f>
        <v>2</v>
      </c>
      <c r="E7" s="65">
        <f t="shared" ref="E7:M7" si="5">SUM(E4:E6)</f>
        <v>0</v>
      </c>
      <c r="F7" s="65">
        <f t="shared" si="5"/>
        <v>2</v>
      </c>
      <c r="G7" s="65">
        <f t="shared" si="5"/>
        <v>85</v>
      </c>
      <c r="H7" s="65">
        <f t="shared" si="5"/>
        <v>0</v>
      </c>
      <c r="I7" s="65">
        <f t="shared" si="5"/>
        <v>85</v>
      </c>
      <c r="J7" s="65">
        <f t="shared" si="5"/>
        <v>87</v>
      </c>
      <c r="K7" s="65">
        <f t="shared" si="5"/>
        <v>565</v>
      </c>
      <c r="L7" s="65">
        <f t="shared" si="5"/>
        <v>0</v>
      </c>
      <c r="M7" s="65">
        <f t="shared" si="5"/>
        <v>565</v>
      </c>
      <c r="N7" s="29">
        <f t="shared" ref="N7" si="6">SUM(N4:N6)</f>
        <v>18051.020408163266</v>
      </c>
      <c r="O7" s="29"/>
    </row>
    <row r="8" spans="1:15" ht="20.100000000000001" customHeight="1">
      <c r="A8" s="117" t="s">
        <v>39</v>
      </c>
      <c r="B8" s="34" t="s">
        <v>40</v>
      </c>
      <c r="C8" s="35"/>
      <c r="D8" s="29">
        <v>0.4</v>
      </c>
      <c r="E8" s="29"/>
      <c r="F8" s="29">
        <f t="shared" si="0"/>
        <v>0.4</v>
      </c>
      <c r="G8" s="29">
        <v>9</v>
      </c>
      <c r="H8" s="29"/>
      <c r="I8" s="29">
        <f t="shared" si="1"/>
        <v>9</v>
      </c>
      <c r="J8" s="29">
        <f t="shared" si="2"/>
        <v>9.4</v>
      </c>
      <c r="K8" s="29">
        <v>65</v>
      </c>
      <c r="L8" s="29"/>
      <c r="M8" s="29">
        <f t="shared" si="3"/>
        <v>65</v>
      </c>
      <c r="N8" s="29">
        <f t="shared" si="4"/>
        <v>7222.2222222222226</v>
      </c>
      <c r="O8" s="29"/>
    </row>
    <row r="9" spans="1:15" ht="20.100000000000001" customHeight="1">
      <c r="A9" s="118" t="s">
        <v>39</v>
      </c>
      <c r="B9" s="32" t="s">
        <v>41</v>
      </c>
      <c r="C9" s="33"/>
      <c r="D9" s="29">
        <v>0.2</v>
      </c>
      <c r="E9" s="29"/>
      <c r="F9" s="29">
        <f t="shared" si="0"/>
        <v>0.2</v>
      </c>
      <c r="G9" s="29">
        <v>4.2</v>
      </c>
      <c r="H9" s="29"/>
      <c r="I9" s="29">
        <f t="shared" si="1"/>
        <v>4.2</v>
      </c>
      <c r="J9" s="29">
        <f t="shared" si="2"/>
        <v>4.4000000000000004</v>
      </c>
      <c r="K9" s="29">
        <v>45</v>
      </c>
      <c r="L9" s="29"/>
      <c r="M9" s="29">
        <f t="shared" si="3"/>
        <v>45</v>
      </c>
      <c r="N9" s="29">
        <f t="shared" si="4"/>
        <v>10714.285714285714</v>
      </c>
      <c r="O9" s="29"/>
    </row>
    <row r="10" spans="1:15" ht="20.100000000000001" customHeight="1">
      <c r="A10" s="118"/>
      <c r="B10" s="32" t="s">
        <v>42</v>
      </c>
      <c r="C10" s="33"/>
      <c r="D10" s="29">
        <v>1</v>
      </c>
      <c r="E10" s="29"/>
      <c r="F10" s="29">
        <f t="shared" si="0"/>
        <v>1</v>
      </c>
      <c r="G10" s="29">
        <v>20</v>
      </c>
      <c r="H10" s="29"/>
      <c r="I10" s="29">
        <f t="shared" si="1"/>
        <v>20</v>
      </c>
      <c r="J10" s="29">
        <f t="shared" si="2"/>
        <v>21</v>
      </c>
      <c r="K10" s="29">
        <v>375</v>
      </c>
      <c r="L10" s="29"/>
      <c r="M10" s="29">
        <f t="shared" si="3"/>
        <v>375</v>
      </c>
      <c r="N10" s="29">
        <f t="shared" si="4"/>
        <v>18750</v>
      </c>
      <c r="O10" s="29"/>
    </row>
    <row r="11" spans="1:15" ht="20.100000000000001" customHeight="1">
      <c r="A11" s="118"/>
      <c r="B11" s="32" t="s">
        <v>43</v>
      </c>
      <c r="C11" s="33"/>
      <c r="D11" s="29">
        <v>3</v>
      </c>
      <c r="E11" s="29"/>
      <c r="F11" s="29">
        <f t="shared" si="0"/>
        <v>3</v>
      </c>
      <c r="G11" s="29">
        <v>115</v>
      </c>
      <c r="H11" s="29"/>
      <c r="I11" s="29">
        <f t="shared" si="1"/>
        <v>115</v>
      </c>
      <c r="J11" s="29">
        <f t="shared" si="2"/>
        <v>118</v>
      </c>
      <c r="K11" s="29">
        <v>3200</v>
      </c>
      <c r="L11" s="29"/>
      <c r="M11" s="29">
        <f t="shared" si="3"/>
        <v>3200</v>
      </c>
      <c r="N11" s="29">
        <f t="shared" si="4"/>
        <v>27826.08695652174</v>
      </c>
      <c r="O11" s="29"/>
    </row>
    <row r="12" spans="1:15" ht="20.100000000000001" customHeight="1">
      <c r="A12" s="118"/>
      <c r="B12" s="32" t="s">
        <v>44</v>
      </c>
      <c r="C12" s="33"/>
      <c r="D12" s="29"/>
      <c r="E12" s="29"/>
      <c r="F12" s="29">
        <f t="shared" si="0"/>
        <v>0</v>
      </c>
      <c r="G12" s="29">
        <v>1</v>
      </c>
      <c r="H12" s="29"/>
      <c r="I12" s="29">
        <f t="shared" si="1"/>
        <v>1</v>
      </c>
      <c r="J12" s="29">
        <f t="shared" si="2"/>
        <v>1</v>
      </c>
      <c r="K12" s="29">
        <v>15</v>
      </c>
      <c r="L12" s="29"/>
      <c r="M12" s="29">
        <f t="shared" si="3"/>
        <v>15</v>
      </c>
      <c r="N12" s="29">
        <f t="shared" si="4"/>
        <v>15000</v>
      </c>
      <c r="O12" s="29"/>
    </row>
    <row r="13" spans="1:15" ht="20.100000000000001" customHeight="1">
      <c r="A13" s="118"/>
      <c r="B13" s="32" t="s">
        <v>45</v>
      </c>
      <c r="C13" s="33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118"/>
      <c r="B14" s="32" t="s">
        <v>46</v>
      </c>
      <c r="C14" s="33"/>
      <c r="D14" s="29">
        <v>1.5</v>
      </c>
      <c r="E14" s="29"/>
      <c r="F14" s="29">
        <f t="shared" si="0"/>
        <v>1.5</v>
      </c>
      <c r="G14" s="29">
        <v>64</v>
      </c>
      <c r="H14" s="29"/>
      <c r="I14" s="29">
        <f t="shared" si="1"/>
        <v>64</v>
      </c>
      <c r="J14" s="29">
        <f t="shared" si="2"/>
        <v>65.5</v>
      </c>
      <c r="K14" s="29">
        <v>850</v>
      </c>
      <c r="L14" s="29"/>
      <c r="M14" s="29">
        <f t="shared" si="3"/>
        <v>850</v>
      </c>
      <c r="N14" s="29">
        <f t="shared" si="4"/>
        <v>13281.25</v>
      </c>
      <c r="O14" s="29"/>
    </row>
    <row r="15" spans="1:15" ht="20.100000000000001" customHeight="1">
      <c r="A15" s="118"/>
      <c r="B15" s="32" t="s">
        <v>47</v>
      </c>
      <c r="C15" s="33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9"/>
    </row>
    <row r="16" spans="1:15" ht="20.100000000000001" customHeight="1">
      <c r="A16" s="119"/>
      <c r="B16" s="34" t="s">
        <v>48</v>
      </c>
      <c r="C16" s="34"/>
      <c r="D16" s="29">
        <f>SUM(D8:D15)</f>
        <v>6.1</v>
      </c>
      <c r="E16" s="65">
        <f t="shared" ref="E16:M16" si="7">SUM(E8:E15)</f>
        <v>0</v>
      </c>
      <c r="F16" s="65">
        <f t="shared" si="7"/>
        <v>6.1</v>
      </c>
      <c r="G16" s="65">
        <f t="shared" si="7"/>
        <v>213.2</v>
      </c>
      <c r="H16" s="65">
        <f t="shared" si="7"/>
        <v>0</v>
      </c>
      <c r="I16" s="65">
        <f t="shared" si="7"/>
        <v>213.2</v>
      </c>
      <c r="J16" s="65">
        <f t="shared" si="7"/>
        <v>219.3</v>
      </c>
      <c r="K16" s="65">
        <f t="shared" si="7"/>
        <v>4550</v>
      </c>
      <c r="L16" s="65">
        <f t="shared" si="7"/>
        <v>0</v>
      </c>
      <c r="M16" s="65">
        <f t="shared" si="7"/>
        <v>4550</v>
      </c>
      <c r="N16" s="29">
        <f t="shared" si="4"/>
        <v>21341.463414634149</v>
      </c>
      <c r="O16" s="29"/>
    </row>
    <row r="17" spans="1:15" ht="20.100000000000001" customHeight="1">
      <c r="A17" s="120" t="s">
        <v>49</v>
      </c>
      <c r="B17" s="34" t="s">
        <v>50</v>
      </c>
      <c r="C17" s="35"/>
      <c r="D17" s="29">
        <v>2</v>
      </c>
      <c r="E17" s="29"/>
      <c r="F17" s="29">
        <f t="shared" si="0"/>
        <v>2</v>
      </c>
      <c r="G17" s="29">
        <v>482.6</v>
      </c>
      <c r="H17" s="29"/>
      <c r="I17" s="29">
        <f t="shared" si="1"/>
        <v>482.6</v>
      </c>
      <c r="J17" s="29">
        <f t="shared" si="2"/>
        <v>484.6</v>
      </c>
      <c r="K17" s="29">
        <v>8500</v>
      </c>
      <c r="L17" s="29"/>
      <c r="M17" s="29">
        <f t="shared" si="3"/>
        <v>8500</v>
      </c>
      <c r="N17" s="29">
        <f t="shared" si="4"/>
        <v>17612.92996270203</v>
      </c>
      <c r="O17" s="29"/>
    </row>
    <row r="18" spans="1:15" ht="20.100000000000001" customHeight="1">
      <c r="A18" s="121" t="s">
        <v>49</v>
      </c>
      <c r="B18" s="34" t="s">
        <v>51</v>
      </c>
      <c r="C18" s="35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122"/>
      <c r="B19" s="36" t="s">
        <v>52</v>
      </c>
      <c r="C19" s="35"/>
      <c r="D19" s="29">
        <f>SUM(D17:D18)</f>
        <v>2</v>
      </c>
      <c r="E19" s="65">
        <f t="shared" ref="E19:M19" si="8">SUM(E17:E18)</f>
        <v>0</v>
      </c>
      <c r="F19" s="65">
        <f t="shared" si="8"/>
        <v>2</v>
      </c>
      <c r="G19" s="65">
        <f t="shared" si="8"/>
        <v>482.6</v>
      </c>
      <c r="H19" s="65">
        <f t="shared" si="8"/>
        <v>0</v>
      </c>
      <c r="I19" s="65">
        <f t="shared" si="8"/>
        <v>482.6</v>
      </c>
      <c r="J19" s="65">
        <f t="shared" si="8"/>
        <v>484.6</v>
      </c>
      <c r="K19" s="65">
        <f t="shared" si="8"/>
        <v>8500</v>
      </c>
      <c r="L19" s="65">
        <f t="shared" si="8"/>
        <v>0</v>
      </c>
      <c r="M19" s="65">
        <f t="shared" si="8"/>
        <v>8500</v>
      </c>
      <c r="N19" s="29">
        <f t="shared" si="4"/>
        <v>17612.92996270203</v>
      </c>
      <c r="O19" s="29"/>
    </row>
    <row r="20" spans="1:15" ht="20.100000000000001" customHeight="1">
      <c r="A20" s="117" t="s">
        <v>53</v>
      </c>
      <c r="B20" s="34" t="s">
        <v>54</v>
      </c>
      <c r="C20" s="35"/>
      <c r="D20" s="29">
        <v>0.6</v>
      </c>
      <c r="E20" s="29"/>
      <c r="F20" s="29">
        <f t="shared" si="0"/>
        <v>0.6</v>
      </c>
      <c r="G20" s="29"/>
      <c r="H20" s="29"/>
      <c r="I20" s="29">
        <f t="shared" si="1"/>
        <v>0</v>
      </c>
      <c r="J20" s="29">
        <f t="shared" si="2"/>
        <v>0.6</v>
      </c>
      <c r="K20" s="29"/>
      <c r="L20" s="29"/>
      <c r="M20" s="29">
        <f t="shared" si="3"/>
        <v>0</v>
      </c>
      <c r="N20" s="29"/>
      <c r="O20" s="29"/>
    </row>
    <row r="21" spans="1:15" ht="20.100000000000001" customHeight="1">
      <c r="A21" s="118"/>
      <c r="B21" s="34" t="s">
        <v>55</v>
      </c>
      <c r="C21" s="35"/>
      <c r="D21" s="29">
        <v>23</v>
      </c>
      <c r="E21" s="29">
        <v>19</v>
      </c>
      <c r="F21" s="29">
        <f t="shared" si="0"/>
        <v>42</v>
      </c>
      <c r="G21" s="29">
        <v>261</v>
      </c>
      <c r="H21" s="29">
        <v>110</v>
      </c>
      <c r="I21" s="29">
        <f t="shared" si="1"/>
        <v>371</v>
      </c>
      <c r="J21" s="29">
        <f t="shared" si="2"/>
        <v>413</v>
      </c>
      <c r="K21" s="29">
        <v>406</v>
      </c>
      <c r="L21" s="29">
        <v>17</v>
      </c>
      <c r="M21" s="29">
        <f t="shared" si="3"/>
        <v>423</v>
      </c>
      <c r="N21" s="29">
        <f t="shared" si="4"/>
        <v>1555.5555555555557</v>
      </c>
      <c r="O21" s="29">
        <f t="shared" ref="O21:O24" si="9">L21/H21*1000</f>
        <v>154.54545454545453</v>
      </c>
    </row>
    <row r="22" spans="1:15" ht="20.100000000000001" customHeight="1">
      <c r="A22" s="118"/>
      <c r="B22" s="34" t="s">
        <v>56</v>
      </c>
      <c r="C22" s="35"/>
      <c r="D22" s="29">
        <v>45</v>
      </c>
      <c r="E22" s="29"/>
      <c r="F22" s="29">
        <f t="shared" si="0"/>
        <v>45</v>
      </c>
      <c r="G22" s="29">
        <v>378</v>
      </c>
      <c r="H22" s="29"/>
      <c r="I22" s="29">
        <f t="shared" si="1"/>
        <v>378</v>
      </c>
      <c r="J22" s="29">
        <f t="shared" si="2"/>
        <v>423</v>
      </c>
      <c r="K22" s="29">
        <v>1120</v>
      </c>
      <c r="L22" s="29"/>
      <c r="M22" s="29">
        <f t="shared" si="3"/>
        <v>1120</v>
      </c>
      <c r="N22" s="29">
        <f t="shared" si="4"/>
        <v>2962.9629629629626</v>
      </c>
      <c r="O22" s="29"/>
    </row>
    <row r="23" spans="1:15" ht="20.100000000000001" customHeight="1">
      <c r="A23" s="118"/>
      <c r="B23" s="34" t="s">
        <v>57</v>
      </c>
      <c r="C23" s="35"/>
      <c r="D23" s="29"/>
      <c r="E23" s="29"/>
      <c r="F23" s="29">
        <f t="shared" si="0"/>
        <v>0</v>
      </c>
      <c r="G23" s="29">
        <v>0.5</v>
      </c>
      <c r="H23" s="29"/>
      <c r="I23" s="29">
        <f t="shared" si="1"/>
        <v>0.5</v>
      </c>
      <c r="J23" s="29">
        <f t="shared" si="2"/>
        <v>0.5</v>
      </c>
      <c r="K23" s="29">
        <v>0.05</v>
      </c>
      <c r="L23" s="29"/>
      <c r="M23" s="29">
        <f t="shared" si="3"/>
        <v>0.05</v>
      </c>
      <c r="N23" s="29">
        <f t="shared" si="4"/>
        <v>100</v>
      </c>
      <c r="O23" s="29"/>
    </row>
    <row r="24" spans="1:15" ht="20.100000000000001" customHeight="1">
      <c r="A24" s="119"/>
      <c r="B24" s="34" t="s">
        <v>58</v>
      </c>
      <c r="C24" s="35"/>
      <c r="D24" s="29">
        <f>SUM(D20:D23)</f>
        <v>68.599999999999994</v>
      </c>
      <c r="E24" s="65">
        <f t="shared" ref="E24:M24" si="10">SUM(E20:E23)</f>
        <v>19</v>
      </c>
      <c r="F24" s="65">
        <f t="shared" si="10"/>
        <v>87.6</v>
      </c>
      <c r="G24" s="65">
        <f t="shared" si="10"/>
        <v>639.5</v>
      </c>
      <c r="H24" s="65">
        <f t="shared" si="10"/>
        <v>110</v>
      </c>
      <c r="I24" s="65">
        <f t="shared" si="10"/>
        <v>749.5</v>
      </c>
      <c r="J24" s="65">
        <f t="shared" si="10"/>
        <v>837.1</v>
      </c>
      <c r="K24" s="65">
        <f t="shared" si="10"/>
        <v>1526.05</v>
      </c>
      <c r="L24" s="65">
        <f t="shared" si="10"/>
        <v>17</v>
      </c>
      <c r="M24" s="65">
        <f t="shared" si="10"/>
        <v>1543.05</v>
      </c>
      <c r="N24" s="29">
        <f t="shared" si="4"/>
        <v>2386.3174354964817</v>
      </c>
      <c r="O24" s="29">
        <f t="shared" si="9"/>
        <v>154.54545454545453</v>
      </c>
    </row>
    <row r="25" spans="1:15" ht="20.100000000000001" customHeight="1">
      <c r="A25" s="120" t="s">
        <v>89</v>
      </c>
      <c r="B25" s="34" t="s">
        <v>59</v>
      </c>
      <c r="C25" s="35"/>
      <c r="D25" s="29">
        <v>0.8</v>
      </c>
      <c r="E25" s="29"/>
      <c r="F25" s="29">
        <f t="shared" si="0"/>
        <v>0.8</v>
      </c>
      <c r="G25" s="29"/>
      <c r="H25" s="29"/>
      <c r="I25" s="29">
        <f t="shared" si="1"/>
        <v>0</v>
      </c>
      <c r="J25" s="29">
        <f t="shared" si="2"/>
        <v>0.8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121"/>
      <c r="B26" s="34" t="s">
        <v>60</v>
      </c>
      <c r="C26" s="35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122"/>
      <c r="B27" s="34" t="s">
        <v>61</v>
      </c>
      <c r="C27" s="35"/>
      <c r="D27" s="29">
        <f>SUM(D25:D26)</f>
        <v>0.8</v>
      </c>
      <c r="E27" s="65">
        <f t="shared" ref="E27:M27" si="11">SUM(E25:E26)</f>
        <v>0</v>
      </c>
      <c r="F27" s="65">
        <f t="shared" si="11"/>
        <v>0.8</v>
      </c>
      <c r="G27" s="65">
        <f t="shared" si="11"/>
        <v>0</v>
      </c>
      <c r="H27" s="65">
        <f t="shared" si="11"/>
        <v>0</v>
      </c>
      <c r="I27" s="65">
        <f t="shared" si="11"/>
        <v>0</v>
      </c>
      <c r="J27" s="65">
        <f t="shared" si="11"/>
        <v>0.8</v>
      </c>
      <c r="K27" s="65">
        <f t="shared" si="11"/>
        <v>0</v>
      </c>
      <c r="L27" s="65">
        <f t="shared" si="11"/>
        <v>0</v>
      </c>
      <c r="M27" s="65">
        <f t="shared" si="11"/>
        <v>0</v>
      </c>
      <c r="N27" s="29"/>
      <c r="O27" s="29"/>
    </row>
    <row r="28" spans="1:15" ht="20.100000000000001" customHeight="1">
      <c r="A28" s="132" t="s">
        <v>62</v>
      </c>
      <c r="B28" s="34" t="s">
        <v>63</v>
      </c>
      <c r="C28" s="35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133"/>
      <c r="B29" s="34" t="s">
        <v>64</v>
      </c>
      <c r="C29" s="35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/>
    </row>
    <row r="30" spans="1:15" ht="20.100000000000001" customHeight="1">
      <c r="A30" s="133"/>
      <c r="B30" s="34" t="s">
        <v>65</v>
      </c>
      <c r="C30" s="35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133"/>
      <c r="B31" s="34" t="s">
        <v>66</v>
      </c>
      <c r="C31" s="35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133"/>
      <c r="B32" s="34" t="s">
        <v>67</v>
      </c>
      <c r="C32" s="35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/>
    </row>
    <row r="33" spans="1:15" ht="20.100000000000001" customHeight="1">
      <c r="A33" s="134"/>
      <c r="B33" s="34" t="s">
        <v>68</v>
      </c>
      <c r="C33" s="35"/>
      <c r="D33" s="29">
        <f>SUM(D28:D32)</f>
        <v>0</v>
      </c>
      <c r="E33" s="65">
        <f t="shared" ref="E33:L33" si="12">SUM(E28:E32)</f>
        <v>0</v>
      </c>
      <c r="F33" s="65">
        <f t="shared" si="12"/>
        <v>0</v>
      </c>
      <c r="G33" s="65">
        <f t="shared" si="12"/>
        <v>0</v>
      </c>
      <c r="H33" s="65">
        <f t="shared" si="12"/>
        <v>0</v>
      </c>
      <c r="I33" s="65">
        <f t="shared" si="12"/>
        <v>0</v>
      </c>
      <c r="J33" s="65">
        <f t="shared" si="12"/>
        <v>0</v>
      </c>
      <c r="K33" s="65">
        <f t="shared" si="12"/>
        <v>0</v>
      </c>
      <c r="L33" s="65">
        <f t="shared" si="12"/>
        <v>0</v>
      </c>
      <c r="M33" s="29">
        <f t="shared" ref="M33" si="13">SUM(M28:M32)</f>
        <v>0</v>
      </c>
      <c r="N33" s="29"/>
      <c r="O33" s="29"/>
    </row>
    <row r="34" spans="1:15" ht="20.100000000000001" customHeight="1">
      <c r="A34" s="133" t="s">
        <v>69</v>
      </c>
      <c r="B34" s="132" t="s">
        <v>70</v>
      </c>
      <c r="C34" s="37" t="s">
        <v>71</v>
      </c>
      <c r="D34" s="29"/>
      <c r="E34" s="29"/>
      <c r="F34" s="29">
        <f t="shared" si="0"/>
        <v>0</v>
      </c>
      <c r="G34" s="29">
        <v>0.2</v>
      </c>
      <c r="H34" s="29"/>
      <c r="I34" s="29">
        <f t="shared" si="1"/>
        <v>0.2</v>
      </c>
      <c r="J34" s="29">
        <f t="shared" si="2"/>
        <v>0.2</v>
      </c>
      <c r="K34" s="29">
        <v>30</v>
      </c>
      <c r="L34" s="29"/>
      <c r="M34" s="29">
        <f t="shared" si="3"/>
        <v>30</v>
      </c>
      <c r="N34" s="29"/>
      <c r="O34" s="29"/>
    </row>
    <row r="35" spans="1:15" ht="20.100000000000001" customHeight="1">
      <c r="A35" s="133"/>
      <c r="B35" s="133"/>
      <c r="C35" s="37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/>
    </row>
    <row r="36" spans="1:15" ht="20.100000000000001" customHeight="1">
      <c r="A36" s="133"/>
      <c r="B36" s="133"/>
      <c r="C36" s="37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/>
    </row>
    <row r="37" spans="1:15" ht="20.100000000000001" customHeight="1">
      <c r="A37" s="133"/>
      <c r="B37" s="133"/>
      <c r="C37" s="37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133"/>
      <c r="B38" s="133"/>
      <c r="C38" s="37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133"/>
      <c r="B39" s="134"/>
      <c r="C39" s="38" t="s">
        <v>72</v>
      </c>
      <c r="D39" s="29">
        <f>SUM(D34:D38)</f>
        <v>0</v>
      </c>
      <c r="E39" s="65">
        <f t="shared" ref="E39:M39" si="14">SUM(E34:E38)</f>
        <v>0</v>
      </c>
      <c r="F39" s="65">
        <f t="shared" si="14"/>
        <v>0</v>
      </c>
      <c r="G39" s="65">
        <f t="shared" si="14"/>
        <v>0.2</v>
      </c>
      <c r="H39" s="65">
        <f t="shared" si="14"/>
        <v>0</v>
      </c>
      <c r="I39" s="65">
        <f t="shared" si="14"/>
        <v>0.2</v>
      </c>
      <c r="J39" s="65">
        <f t="shared" si="14"/>
        <v>0.2</v>
      </c>
      <c r="K39" s="65">
        <f t="shared" si="14"/>
        <v>30</v>
      </c>
      <c r="L39" s="65">
        <f t="shared" si="14"/>
        <v>0</v>
      </c>
      <c r="M39" s="65">
        <f t="shared" si="14"/>
        <v>30</v>
      </c>
      <c r="N39" s="29"/>
      <c r="O39" s="29"/>
    </row>
    <row r="40" spans="1:15" ht="20.100000000000001" customHeight="1">
      <c r="A40" s="133"/>
      <c r="B40" s="132" t="s">
        <v>73</v>
      </c>
      <c r="C40" s="37" t="s">
        <v>21</v>
      </c>
      <c r="D40" s="29"/>
      <c r="E40" s="29"/>
      <c r="F40" s="29">
        <f t="shared" si="0"/>
        <v>0</v>
      </c>
      <c r="G40" s="29">
        <v>0.1</v>
      </c>
      <c r="H40" s="29"/>
      <c r="I40" s="29">
        <f t="shared" si="1"/>
        <v>0.1</v>
      </c>
      <c r="J40" s="29">
        <f t="shared" si="2"/>
        <v>0.1</v>
      </c>
      <c r="K40" s="29">
        <v>2</v>
      </c>
      <c r="L40" s="29"/>
      <c r="M40" s="29">
        <f t="shared" si="3"/>
        <v>2</v>
      </c>
      <c r="N40" s="29">
        <f t="shared" si="4"/>
        <v>20000</v>
      </c>
      <c r="O40" s="29"/>
    </row>
    <row r="41" spans="1:15" ht="20.100000000000001" customHeight="1">
      <c r="A41" s="133"/>
      <c r="B41" s="133"/>
      <c r="C41" s="37" t="s">
        <v>74</v>
      </c>
      <c r="D41" s="29"/>
      <c r="E41" s="29"/>
      <c r="F41" s="29"/>
      <c r="G41" s="29">
        <v>1</v>
      </c>
      <c r="H41" s="29"/>
      <c r="I41" s="29">
        <f t="shared" si="1"/>
        <v>1</v>
      </c>
      <c r="J41" s="29">
        <f t="shared" si="2"/>
        <v>1</v>
      </c>
      <c r="K41" s="29">
        <v>200</v>
      </c>
      <c r="L41" s="29"/>
      <c r="M41" s="29">
        <f t="shared" si="3"/>
        <v>200</v>
      </c>
      <c r="N41" s="29">
        <v>200000</v>
      </c>
      <c r="O41" s="29"/>
    </row>
    <row r="42" spans="1:15" ht="20.100000000000001" customHeight="1">
      <c r="A42" s="133"/>
      <c r="B42" s="133"/>
      <c r="C42" s="37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133"/>
      <c r="B43" s="134"/>
      <c r="C43" s="38" t="s">
        <v>76</v>
      </c>
      <c r="D43" s="29">
        <f>SUM(D40:D42)</f>
        <v>0</v>
      </c>
      <c r="E43" s="65">
        <f t="shared" ref="E43:M43" si="15">SUM(E40:E42)</f>
        <v>0</v>
      </c>
      <c r="F43" s="65">
        <f t="shared" si="15"/>
        <v>0</v>
      </c>
      <c r="G43" s="65">
        <f t="shared" si="15"/>
        <v>1.1000000000000001</v>
      </c>
      <c r="H43" s="65">
        <f t="shared" si="15"/>
        <v>0</v>
      </c>
      <c r="I43" s="65">
        <f t="shared" si="15"/>
        <v>1.1000000000000001</v>
      </c>
      <c r="J43" s="65">
        <f t="shared" si="15"/>
        <v>1.1000000000000001</v>
      </c>
      <c r="K43" s="65">
        <f t="shared" si="15"/>
        <v>202</v>
      </c>
      <c r="L43" s="65">
        <f t="shared" si="15"/>
        <v>0</v>
      </c>
      <c r="M43" s="65">
        <f t="shared" si="15"/>
        <v>202</v>
      </c>
      <c r="N43" s="29">
        <f t="shared" si="4"/>
        <v>183636.36363636362</v>
      </c>
      <c r="O43" s="29"/>
    </row>
    <row r="44" spans="1:15" ht="20.100000000000001" customHeight="1">
      <c r="A44" s="134"/>
      <c r="B44" s="39" t="s">
        <v>77</v>
      </c>
      <c r="C44" s="39"/>
      <c r="D44" s="29">
        <f>D43+D39</f>
        <v>0</v>
      </c>
      <c r="E44" s="65">
        <f t="shared" ref="E44:M44" si="16">E43+E39</f>
        <v>0</v>
      </c>
      <c r="F44" s="65">
        <f t="shared" si="16"/>
        <v>0</v>
      </c>
      <c r="G44" s="65">
        <f t="shared" si="16"/>
        <v>1.3</v>
      </c>
      <c r="H44" s="65">
        <f t="shared" si="16"/>
        <v>0</v>
      </c>
      <c r="I44" s="65">
        <f t="shared" si="16"/>
        <v>1.3</v>
      </c>
      <c r="J44" s="65">
        <f t="shared" si="16"/>
        <v>1.3</v>
      </c>
      <c r="K44" s="65">
        <f t="shared" si="16"/>
        <v>232</v>
      </c>
      <c r="L44" s="65">
        <f t="shared" si="16"/>
        <v>0</v>
      </c>
      <c r="M44" s="65">
        <f t="shared" si="16"/>
        <v>232</v>
      </c>
      <c r="N44" s="29">
        <f t="shared" si="4"/>
        <v>178461.53846153844</v>
      </c>
      <c r="O44" s="29"/>
    </row>
    <row r="45" spans="1:15" ht="20.100000000000001" customHeight="1">
      <c r="A45" s="117" t="s">
        <v>78</v>
      </c>
      <c r="B45" s="37" t="s">
        <v>79</v>
      </c>
      <c r="C45" s="37"/>
      <c r="D45" s="29">
        <v>5</v>
      </c>
      <c r="E45" s="29"/>
      <c r="F45" s="29">
        <f t="shared" si="0"/>
        <v>5</v>
      </c>
      <c r="G45" s="29">
        <v>30</v>
      </c>
      <c r="H45" s="29"/>
      <c r="I45" s="29">
        <f t="shared" si="1"/>
        <v>30</v>
      </c>
      <c r="J45" s="29">
        <f t="shared" si="2"/>
        <v>35</v>
      </c>
      <c r="K45" s="29">
        <v>0.375</v>
      </c>
      <c r="L45" s="29"/>
      <c r="M45" s="29">
        <f t="shared" si="3"/>
        <v>0.375</v>
      </c>
      <c r="N45" s="29">
        <f t="shared" si="4"/>
        <v>12.5</v>
      </c>
      <c r="O45" s="29"/>
    </row>
    <row r="46" spans="1:15" ht="20.100000000000001" customHeight="1">
      <c r="A46" s="118"/>
      <c r="B46" s="37" t="s">
        <v>80</v>
      </c>
      <c r="C46" s="37"/>
      <c r="D46" s="29">
        <v>12</v>
      </c>
      <c r="E46" s="29"/>
      <c r="F46" s="29">
        <f t="shared" si="0"/>
        <v>12</v>
      </c>
      <c r="G46" s="29">
        <v>8</v>
      </c>
      <c r="H46" s="29"/>
      <c r="I46" s="29">
        <f t="shared" si="1"/>
        <v>8</v>
      </c>
      <c r="J46" s="29">
        <f t="shared" si="2"/>
        <v>20</v>
      </c>
      <c r="K46" s="29">
        <v>32</v>
      </c>
      <c r="L46" s="29"/>
      <c r="M46" s="29">
        <f t="shared" si="3"/>
        <v>32</v>
      </c>
      <c r="N46" s="29">
        <f t="shared" si="4"/>
        <v>4000</v>
      </c>
      <c r="O46" s="29"/>
    </row>
    <row r="47" spans="1:15" ht="20.100000000000001" customHeight="1">
      <c r="A47" s="118"/>
      <c r="B47" s="37" t="s">
        <v>81</v>
      </c>
      <c r="C47" s="37"/>
      <c r="D47" s="29">
        <v>7</v>
      </c>
      <c r="E47" s="29"/>
      <c r="F47" s="29">
        <f t="shared" si="0"/>
        <v>7</v>
      </c>
      <c r="G47" s="29">
        <v>3</v>
      </c>
      <c r="H47" s="29"/>
      <c r="I47" s="29">
        <f t="shared" si="1"/>
        <v>3</v>
      </c>
      <c r="J47" s="29">
        <f t="shared" si="2"/>
        <v>10</v>
      </c>
      <c r="K47" s="29">
        <v>140</v>
      </c>
      <c r="L47" s="29"/>
      <c r="M47" s="29">
        <f t="shared" si="3"/>
        <v>140</v>
      </c>
      <c r="N47" s="29">
        <f t="shared" si="4"/>
        <v>46666.666666666664</v>
      </c>
      <c r="O47" s="29"/>
    </row>
    <row r="48" spans="1:15" ht="20.100000000000001" customHeight="1">
      <c r="A48" s="118"/>
      <c r="B48" s="37" t="s">
        <v>82</v>
      </c>
      <c r="C48" s="37"/>
      <c r="D48" s="29"/>
      <c r="E48" s="29"/>
      <c r="F48" s="29">
        <f t="shared" si="0"/>
        <v>0</v>
      </c>
      <c r="G48" s="29">
        <v>49</v>
      </c>
      <c r="H48" s="29"/>
      <c r="I48" s="29">
        <f t="shared" si="1"/>
        <v>49</v>
      </c>
      <c r="J48" s="29">
        <f t="shared" si="2"/>
        <v>49</v>
      </c>
      <c r="K48" s="29">
        <v>560</v>
      </c>
      <c r="L48" s="29"/>
      <c r="M48" s="29">
        <f t="shared" si="3"/>
        <v>560</v>
      </c>
      <c r="N48" s="29">
        <f t="shared" si="4"/>
        <v>11428.571428571429</v>
      </c>
      <c r="O48" s="29"/>
    </row>
    <row r="49" spans="1:15" ht="20.100000000000001" customHeight="1">
      <c r="A49" s="118"/>
      <c r="B49" s="37" t="s">
        <v>83</v>
      </c>
      <c r="C49" s="37"/>
      <c r="D49" s="29"/>
      <c r="E49" s="29"/>
      <c r="F49" s="29">
        <f t="shared" si="0"/>
        <v>0</v>
      </c>
      <c r="G49" s="29">
        <v>0.7</v>
      </c>
      <c r="H49" s="29"/>
      <c r="I49" s="29">
        <f t="shared" si="1"/>
        <v>0.7</v>
      </c>
      <c r="J49" s="29">
        <f t="shared" si="2"/>
        <v>0.7</v>
      </c>
      <c r="K49" s="29">
        <v>134</v>
      </c>
      <c r="L49" s="29"/>
      <c r="M49" s="29">
        <f t="shared" si="3"/>
        <v>134</v>
      </c>
      <c r="N49" s="29">
        <f t="shared" si="4"/>
        <v>191428.57142857145</v>
      </c>
      <c r="O49" s="29"/>
    </row>
    <row r="50" spans="1:15" ht="20.100000000000001" customHeight="1">
      <c r="A50" s="119"/>
      <c r="B50" s="34" t="s">
        <v>84</v>
      </c>
      <c r="C50" s="35"/>
      <c r="D50" s="29">
        <f>SUM(D45:D49)</f>
        <v>24</v>
      </c>
      <c r="E50" s="65">
        <f t="shared" ref="E50:M50" si="17">SUM(E45:E49)</f>
        <v>0</v>
      </c>
      <c r="F50" s="65">
        <f t="shared" si="17"/>
        <v>24</v>
      </c>
      <c r="G50" s="65">
        <f t="shared" si="17"/>
        <v>90.7</v>
      </c>
      <c r="H50" s="65">
        <f t="shared" si="17"/>
        <v>0</v>
      </c>
      <c r="I50" s="65">
        <f t="shared" si="17"/>
        <v>90.7</v>
      </c>
      <c r="J50" s="65">
        <f t="shared" si="17"/>
        <v>114.7</v>
      </c>
      <c r="K50" s="65">
        <f t="shared" si="17"/>
        <v>866.375</v>
      </c>
      <c r="L50" s="65">
        <f t="shared" si="17"/>
        <v>0</v>
      </c>
      <c r="M50" s="65">
        <f t="shared" si="17"/>
        <v>866.375</v>
      </c>
      <c r="N50" s="29">
        <f t="shared" si="4"/>
        <v>9552.0948180815867</v>
      </c>
      <c r="O50" s="29"/>
    </row>
    <row r="51" spans="1:15" ht="20.100000000000001" customHeight="1">
      <c r="A51" s="129" t="s">
        <v>85</v>
      </c>
      <c r="B51" s="130"/>
      <c r="C51" s="131"/>
      <c r="D51" s="29">
        <f>D50+D44+D33+D27+D24+D19+D16+D7</f>
        <v>103.49999999999999</v>
      </c>
      <c r="E51" s="65">
        <f t="shared" ref="E51:M51" si="18">E50+E44+E33+E27+E24+E19+E16+E7</f>
        <v>19</v>
      </c>
      <c r="F51" s="65">
        <f t="shared" si="18"/>
        <v>122.49999999999999</v>
      </c>
      <c r="G51" s="65">
        <f t="shared" si="18"/>
        <v>1512.3</v>
      </c>
      <c r="H51" s="65">
        <f t="shared" si="18"/>
        <v>110</v>
      </c>
      <c r="I51" s="65">
        <f t="shared" si="18"/>
        <v>1622.3</v>
      </c>
      <c r="J51" s="65">
        <f t="shared" si="18"/>
        <v>1744.8</v>
      </c>
      <c r="K51" s="65">
        <f t="shared" si="18"/>
        <v>16239.424999999999</v>
      </c>
      <c r="L51" s="65">
        <f t="shared" si="18"/>
        <v>17</v>
      </c>
      <c r="M51" s="65">
        <f t="shared" si="18"/>
        <v>16256.424999999999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workbookViewId="0">
      <selection activeCell="O48" sqref="O48"/>
    </sheetView>
  </sheetViews>
  <sheetFormatPr defaultColWidth="9.140625" defaultRowHeight="15"/>
  <cols>
    <col min="1" max="1" width="10.42578125" style="4" customWidth="1"/>
    <col min="2" max="2" width="20.42578125" style="4" customWidth="1"/>
    <col min="3" max="3" width="12.42578125" style="4" customWidth="1"/>
    <col min="4" max="4" width="9.140625" style="4" customWidth="1"/>
    <col min="5" max="5" width="5.85546875" style="4" customWidth="1"/>
    <col min="6" max="7" width="9.140625" style="4" customWidth="1"/>
    <col min="8" max="8" width="6.85546875" style="4" customWidth="1"/>
    <col min="9" max="11" width="9.140625" style="4" customWidth="1"/>
    <col min="12" max="12" width="6.85546875" style="4" customWidth="1"/>
    <col min="13" max="13" width="9.140625" style="4" customWidth="1"/>
    <col min="14" max="14" width="12.42578125" style="4" customWidth="1"/>
    <col min="15" max="15" width="9.140625" style="4" customWidth="1"/>
    <col min="16" max="16384" width="9.140625" style="4"/>
  </cols>
  <sheetData>
    <row r="1" spans="1:15" s="11" customFormat="1" ht="20.100000000000001" customHeight="1">
      <c r="A1" s="109" t="s">
        <v>112</v>
      </c>
      <c r="B1" s="109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/>
      <c r="E4" s="29"/>
      <c r="F4" s="29">
        <f>SUM(D4:E4)</f>
        <v>0</v>
      </c>
      <c r="G4" s="29"/>
      <c r="H4" s="29"/>
      <c r="I4" s="29">
        <f>SUM(G4:H4)</f>
        <v>0</v>
      </c>
      <c r="J4" s="29">
        <f>I4+F4</f>
        <v>0</v>
      </c>
      <c r="K4" s="29"/>
      <c r="L4" s="29"/>
      <c r="M4" s="29">
        <f>SUM(K4:L4)</f>
        <v>0</v>
      </c>
      <c r="N4" s="29"/>
      <c r="O4" s="29"/>
    </row>
    <row r="5" spans="1:15" ht="20.100000000000001" customHeight="1">
      <c r="A5" s="97"/>
      <c r="B5" s="1" t="s">
        <v>36</v>
      </c>
      <c r="C5" s="2"/>
      <c r="D5" s="30"/>
      <c r="E5" s="30"/>
      <c r="F5" s="29">
        <f t="shared" ref="F5:F49" si="0">SUM(D5:E5)</f>
        <v>0</v>
      </c>
      <c r="G5" s="30"/>
      <c r="H5" s="30"/>
      <c r="I5" s="29">
        <f t="shared" ref="I5:I49" si="1">SUM(G5:H5)</f>
        <v>0</v>
      </c>
      <c r="J5" s="29">
        <f t="shared" ref="J5:J49" si="2">I5+F5</f>
        <v>0</v>
      </c>
      <c r="K5" s="30"/>
      <c r="L5" s="30"/>
      <c r="M5" s="29">
        <f t="shared" ref="M5:M49" si="3">SUM(K5:L5)</f>
        <v>0</v>
      </c>
      <c r="N5" s="29"/>
      <c r="O5" s="29"/>
    </row>
    <row r="6" spans="1:15" ht="20.100000000000001" customHeight="1">
      <c r="A6" s="97"/>
      <c r="B6" s="1" t="s">
        <v>37</v>
      </c>
      <c r="C6" s="2"/>
      <c r="D6" s="30"/>
      <c r="E6" s="30"/>
      <c r="F6" s="29">
        <f t="shared" si="0"/>
        <v>0</v>
      </c>
      <c r="G6" s="30"/>
      <c r="H6" s="30"/>
      <c r="I6" s="29">
        <f t="shared" si="1"/>
        <v>0</v>
      </c>
      <c r="J6" s="29">
        <f t="shared" si="2"/>
        <v>0</v>
      </c>
      <c r="K6" s="30"/>
      <c r="L6" s="30"/>
      <c r="M6" s="29">
        <f t="shared" si="3"/>
        <v>0</v>
      </c>
      <c r="N6" s="29"/>
      <c r="O6" s="29"/>
    </row>
    <row r="7" spans="1:15" ht="20.100000000000001" customHeight="1">
      <c r="A7" s="97"/>
      <c r="B7" s="1" t="s">
        <v>38</v>
      </c>
      <c r="C7" s="2"/>
      <c r="D7" s="30">
        <f>SUM(D4:D6)</f>
        <v>0</v>
      </c>
      <c r="E7" s="30">
        <f t="shared" ref="E7:M7" si="4">SUM(E4:E6)</f>
        <v>0</v>
      </c>
      <c r="F7" s="30">
        <f t="shared" si="4"/>
        <v>0</v>
      </c>
      <c r="G7" s="30">
        <f t="shared" si="4"/>
        <v>0</v>
      </c>
      <c r="H7" s="30">
        <f t="shared" si="4"/>
        <v>0</v>
      </c>
      <c r="I7" s="30">
        <f t="shared" si="4"/>
        <v>0</v>
      </c>
      <c r="J7" s="30">
        <f t="shared" si="4"/>
        <v>0</v>
      </c>
      <c r="K7" s="30">
        <f t="shared" si="4"/>
        <v>0</v>
      </c>
      <c r="L7" s="30">
        <f t="shared" si="4"/>
        <v>0</v>
      </c>
      <c r="M7" s="30">
        <f t="shared" si="4"/>
        <v>0</v>
      </c>
      <c r="N7" s="29"/>
      <c r="O7" s="29"/>
    </row>
    <row r="8" spans="1:15" ht="20.100000000000001" customHeight="1">
      <c r="A8" s="84" t="s">
        <v>39</v>
      </c>
      <c r="B8" s="12" t="s">
        <v>40</v>
      </c>
      <c r="C8" s="13"/>
      <c r="D8" s="30"/>
      <c r="E8" s="30"/>
      <c r="F8" s="29">
        <f t="shared" si="0"/>
        <v>0</v>
      </c>
      <c r="G8" s="30"/>
      <c r="H8" s="30"/>
      <c r="I8" s="29">
        <f t="shared" si="1"/>
        <v>0</v>
      </c>
      <c r="J8" s="29">
        <f t="shared" si="2"/>
        <v>0</v>
      </c>
      <c r="K8" s="30"/>
      <c r="L8" s="30"/>
      <c r="M8" s="29">
        <f t="shared" si="3"/>
        <v>0</v>
      </c>
      <c r="N8" s="29"/>
      <c r="O8" s="29"/>
    </row>
    <row r="9" spans="1:15" ht="20.100000000000001" customHeight="1">
      <c r="A9" s="85" t="s">
        <v>39</v>
      </c>
      <c r="B9" s="1" t="s">
        <v>41</v>
      </c>
      <c r="C9" s="2"/>
      <c r="D9" s="30"/>
      <c r="E9" s="30"/>
      <c r="F9" s="29">
        <f t="shared" si="0"/>
        <v>0</v>
      </c>
      <c r="G9" s="30"/>
      <c r="H9" s="30"/>
      <c r="I9" s="29">
        <f t="shared" si="1"/>
        <v>0</v>
      </c>
      <c r="J9" s="29">
        <f t="shared" si="2"/>
        <v>0</v>
      </c>
      <c r="K9" s="30"/>
      <c r="L9" s="30"/>
      <c r="M9" s="29">
        <f t="shared" si="3"/>
        <v>0</v>
      </c>
      <c r="N9" s="29"/>
      <c r="O9" s="29"/>
    </row>
    <row r="10" spans="1:15" ht="20.100000000000001" customHeight="1">
      <c r="A10" s="85"/>
      <c r="B10" s="1" t="s">
        <v>42</v>
      </c>
      <c r="C10" s="2"/>
      <c r="D10" s="30"/>
      <c r="E10" s="30"/>
      <c r="F10" s="29">
        <f t="shared" si="0"/>
        <v>0</v>
      </c>
      <c r="G10" s="30"/>
      <c r="H10" s="30"/>
      <c r="I10" s="29">
        <f t="shared" si="1"/>
        <v>0</v>
      </c>
      <c r="J10" s="29">
        <f t="shared" si="2"/>
        <v>0</v>
      </c>
      <c r="K10" s="30"/>
      <c r="L10" s="30"/>
      <c r="M10" s="29">
        <f t="shared" si="3"/>
        <v>0</v>
      </c>
      <c r="N10" s="29"/>
      <c r="O10" s="29"/>
    </row>
    <row r="11" spans="1:15" ht="20.100000000000001" customHeight="1">
      <c r="A11" s="85"/>
      <c r="B11" s="1" t="s">
        <v>43</v>
      </c>
      <c r="C11" s="2"/>
      <c r="D11" s="30"/>
      <c r="E11" s="30"/>
      <c r="F11" s="29">
        <f t="shared" si="0"/>
        <v>0</v>
      </c>
      <c r="G11" s="30"/>
      <c r="H11" s="30"/>
      <c r="I11" s="29">
        <f t="shared" si="1"/>
        <v>0</v>
      </c>
      <c r="J11" s="29">
        <f t="shared" si="2"/>
        <v>0</v>
      </c>
      <c r="K11" s="30"/>
      <c r="L11" s="30"/>
      <c r="M11" s="29">
        <f t="shared" si="3"/>
        <v>0</v>
      </c>
      <c r="N11" s="29"/>
      <c r="O11" s="29"/>
    </row>
    <row r="12" spans="1:15" ht="20.100000000000001" customHeight="1">
      <c r="A12" s="85"/>
      <c r="B12" s="1" t="s">
        <v>44</v>
      </c>
      <c r="C12" s="2"/>
      <c r="D12" s="30"/>
      <c r="E12" s="30"/>
      <c r="F12" s="29">
        <f t="shared" si="0"/>
        <v>0</v>
      </c>
      <c r="G12" s="30"/>
      <c r="H12" s="30"/>
      <c r="I12" s="29">
        <f t="shared" si="1"/>
        <v>0</v>
      </c>
      <c r="J12" s="29">
        <f t="shared" si="2"/>
        <v>0</v>
      </c>
      <c r="K12" s="30"/>
      <c r="L12" s="30"/>
      <c r="M12" s="29">
        <f t="shared" si="3"/>
        <v>0</v>
      </c>
      <c r="N12" s="29"/>
      <c r="O12" s="29"/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85"/>
      <c r="B14" s="1" t="s">
        <v>46</v>
      </c>
      <c r="C14" s="2"/>
      <c r="D14" s="29"/>
      <c r="E14" s="29"/>
      <c r="F14" s="29">
        <f t="shared" si="0"/>
        <v>0</v>
      </c>
      <c r="G14" s="29">
        <v>7</v>
      </c>
      <c r="H14" s="29"/>
      <c r="I14" s="29">
        <f t="shared" si="1"/>
        <v>7</v>
      </c>
      <c r="J14" s="29">
        <f t="shared" si="2"/>
        <v>7</v>
      </c>
      <c r="K14" s="29">
        <v>6</v>
      </c>
      <c r="L14" s="29"/>
      <c r="M14" s="29">
        <f t="shared" si="3"/>
        <v>6</v>
      </c>
      <c r="N14" s="29">
        <f t="shared" ref="N14:N50" si="5">K14/G14*1000</f>
        <v>857.14285714285711</v>
      </c>
      <c r="O14" s="29"/>
    </row>
    <row r="15" spans="1:15" ht="20.100000000000001" customHeight="1">
      <c r="A15" s="85"/>
      <c r="B15" s="1" t="s">
        <v>47</v>
      </c>
      <c r="C15" s="2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9"/>
    </row>
    <row r="16" spans="1:15" ht="20.100000000000001" customHeight="1">
      <c r="A16" s="86"/>
      <c r="B16" s="12" t="s">
        <v>48</v>
      </c>
      <c r="C16" s="12"/>
      <c r="D16" s="29">
        <f>SUM(D8:D15)</f>
        <v>0</v>
      </c>
      <c r="E16" s="65">
        <f t="shared" ref="E16:M16" si="6">SUM(E8:E15)</f>
        <v>0</v>
      </c>
      <c r="F16" s="65">
        <f t="shared" si="6"/>
        <v>0</v>
      </c>
      <c r="G16" s="65">
        <f t="shared" si="6"/>
        <v>7</v>
      </c>
      <c r="H16" s="65">
        <f t="shared" si="6"/>
        <v>0</v>
      </c>
      <c r="I16" s="65">
        <f t="shared" si="6"/>
        <v>7</v>
      </c>
      <c r="J16" s="65">
        <f t="shared" si="6"/>
        <v>7</v>
      </c>
      <c r="K16" s="65">
        <f t="shared" si="6"/>
        <v>6</v>
      </c>
      <c r="L16" s="65">
        <f t="shared" si="6"/>
        <v>0</v>
      </c>
      <c r="M16" s="65">
        <f t="shared" si="6"/>
        <v>6</v>
      </c>
      <c r="N16" s="29">
        <f t="shared" si="5"/>
        <v>857.14285714285711</v>
      </c>
      <c r="O16" s="29"/>
    </row>
    <row r="17" spans="1:15" ht="20.100000000000001" customHeight="1">
      <c r="A17" s="90" t="s">
        <v>49</v>
      </c>
      <c r="B17" s="12" t="s">
        <v>50</v>
      </c>
      <c r="C17" s="13"/>
      <c r="D17" s="29"/>
      <c r="E17" s="29"/>
      <c r="F17" s="29">
        <f t="shared" si="0"/>
        <v>0</v>
      </c>
      <c r="G17" s="29">
        <v>2</v>
      </c>
      <c r="H17" s="29"/>
      <c r="I17" s="29">
        <f t="shared" si="1"/>
        <v>2</v>
      </c>
      <c r="J17" s="29">
        <f t="shared" si="2"/>
        <v>2</v>
      </c>
      <c r="K17" s="29">
        <v>10</v>
      </c>
      <c r="L17" s="29"/>
      <c r="M17" s="29">
        <f t="shared" si="3"/>
        <v>10</v>
      </c>
      <c r="N17" s="29">
        <f t="shared" si="5"/>
        <v>5000</v>
      </c>
      <c r="O17" s="29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92"/>
      <c r="B19" s="14" t="s">
        <v>52</v>
      </c>
      <c r="C19" s="13"/>
      <c r="D19" s="29">
        <f>SUM(D17:D18)</f>
        <v>0</v>
      </c>
      <c r="E19" s="65">
        <f t="shared" ref="E19:M19" si="7">SUM(E17:E18)</f>
        <v>0</v>
      </c>
      <c r="F19" s="65">
        <f t="shared" si="7"/>
        <v>0</v>
      </c>
      <c r="G19" s="65">
        <f t="shared" si="7"/>
        <v>2</v>
      </c>
      <c r="H19" s="65">
        <f t="shared" si="7"/>
        <v>0</v>
      </c>
      <c r="I19" s="65">
        <f t="shared" si="7"/>
        <v>2</v>
      </c>
      <c r="J19" s="65">
        <f t="shared" si="7"/>
        <v>2</v>
      </c>
      <c r="K19" s="65">
        <f t="shared" si="7"/>
        <v>10</v>
      </c>
      <c r="L19" s="65">
        <f t="shared" si="7"/>
        <v>0</v>
      </c>
      <c r="M19" s="65">
        <f t="shared" si="7"/>
        <v>10</v>
      </c>
      <c r="N19" s="29">
        <f t="shared" si="5"/>
        <v>5000</v>
      </c>
      <c r="O19" s="29"/>
    </row>
    <row r="20" spans="1:15" ht="20.100000000000001" customHeight="1">
      <c r="A20" s="84" t="s">
        <v>53</v>
      </c>
      <c r="B20" s="12" t="s">
        <v>54</v>
      </c>
      <c r="C20" s="13"/>
      <c r="D20" s="29">
        <v>35</v>
      </c>
      <c r="E20" s="29"/>
      <c r="F20" s="29">
        <f t="shared" si="0"/>
        <v>35</v>
      </c>
      <c r="G20" s="29">
        <v>226</v>
      </c>
      <c r="H20" s="29"/>
      <c r="I20" s="29">
        <f t="shared" si="1"/>
        <v>226</v>
      </c>
      <c r="J20" s="29">
        <f t="shared" si="2"/>
        <v>261</v>
      </c>
      <c r="K20" s="29">
        <v>250</v>
      </c>
      <c r="L20" s="29"/>
      <c r="M20" s="29">
        <f t="shared" si="3"/>
        <v>250</v>
      </c>
      <c r="N20" s="29">
        <f t="shared" si="5"/>
        <v>1106.1946902654868</v>
      </c>
      <c r="O20" s="29"/>
    </row>
    <row r="21" spans="1:15" ht="20.100000000000001" customHeight="1">
      <c r="A21" s="85"/>
      <c r="B21" s="12" t="s">
        <v>55</v>
      </c>
      <c r="C21" s="13"/>
      <c r="D21" s="29"/>
      <c r="E21" s="29"/>
      <c r="F21" s="29">
        <f t="shared" si="0"/>
        <v>0</v>
      </c>
      <c r="G21" s="29"/>
      <c r="H21" s="29"/>
      <c r="I21" s="29">
        <f t="shared" si="1"/>
        <v>0</v>
      </c>
      <c r="J21" s="29">
        <f t="shared" si="2"/>
        <v>0</v>
      </c>
      <c r="K21" s="29"/>
      <c r="L21" s="29"/>
      <c r="M21" s="29">
        <f t="shared" si="3"/>
        <v>0</v>
      </c>
      <c r="N21" s="29"/>
      <c r="O21" s="29"/>
    </row>
    <row r="22" spans="1:15" ht="20.100000000000001" customHeight="1">
      <c r="A22" s="85"/>
      <c r="B22" s="12" t="s">
        <v>56</v>
      </c>
      <c r="C22" s="13"/>
      <c r="D22" s="29"/>
      <c r="E22" s="29"/>
      <c r="F22" s="29">
        <f t="shared" si="0"/>
        <v>0</v>
      </c>
      <c r="G22" s="29">
        <v>1</v>
      </c>
      <c r="H22" s="29"/>
      <c r="I22" s="29">
        <f t="shared" si="1"/>
        <v>1</v>
      </c>
      <c r="J22" s="29">
        <f t="shared" si="2"/>
        <v>1</v>
      </c>
      <c r="K22" s="29"/>
      <c r="L22" s="29"/>
      <c r="M22" s="29">
        <f t="shared" si="3"/>
        <v>0</v>
      </c>
      <c r="N22" s="29">
        <f t="shared" si="5"/>
        <v>0</v>
      </c>
      <c r="O22" s="29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86"/>
      <c r="B24" s="12" t="s">
        <v>58</v>
      </c>
      <c r="C24" s="13"/>
      <c r="D24" s="29">
        <f>SUM(D20:D23)</f>
        <v>35</v>
      </c>
      <c r="E24" s="65">
        <f t="shared" ref="E24:M24" si="8">SUM(E20:E23)</f>
        <v>0</v>
      </c>
      <c r="F24" s="65">
        <f t="shared" si="8"/>
        <v>35</v>
      </c>
      <c r="G24" s="65">
        <f t="shared" si="8"/>
        <v>227</v>
      </c>
      <c r="H24" s="65">
        <f t="shared" si="8"/>
        <v>0</v>
      </c>
      <c r="I24" s="65">
        <f t="shared" si="8"/>
        <v>227</v>
      </c>
      <c r="J24" s="65">
        <f t="shared" si="8"/>
        <v>262</v>
      </c>
      <c r="K24" s="65">
        <f t="shared" si="8"/>
        <v>250</v>
      </c>
      <c r="L24" s="65">
        <f t="shared" si="8"/>
        <v>0</v>
      </c>
      <c r="M24" s="65">
        <f t="shared" si="8"/>
        <v>250</v>
      </c>
      <c r="N24" s="29">
        <f t="shared" si="5"/>
        <v>1101.3215859030836</v>
      </c>
      <c r="O24" s="29"/>
    </row>
    <row r="25" spans="1:15" ht="20.100000000000001" customHeight="1">
      <c r="A25" s="90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91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92"/>
      <c r="B27" s="12" t="s">
        <v>61</v>
      </c>
      <c r="C27" s="13"/>
      <c r="D27" s="29">
        <f>SUM(D25:D26)</f>
        <v>0</v>
      </c>
      <c r="E27" s="65">
        <f t="shared" ref="E27:M27" si="9">SUM(E25:E26)</f>
        <v>0</v>
      </c>
      <c r="F27" s="65">
        <f t="shared" si="9"/>
        <v>0</v>
      </c>
      <c r="G27" s="65">
        <f t="shared" si="9"/>
        <v>0</v>
      </c>
      <c r="H27" s="65">
        <f t="shared" si="9"/>
        <v>0</v>
      </c>
      <c r="I27" s="65">
        <f t="shared" si="9"/>
        <v>0</v>
      </c>
      <c r="J27" s="65">
        <f t="shared" si="9"/>
        <v>0</v>
      </c>
      <c r="K27" s="65">
        <f t="shared" si="9"/>
        <v>0</v>
      </c>
      <c r="L27" s="65">
        <f t="shared" si="9"/>
        <v>0</v>
      </c>
      <c r="M27" s="65">
        <f t="shared" si="9"/>
        <v>0</v>
      </c>
      <c r="N27" s="29"/>
      <c r="O27" s="29"/>
    </row>
    <row r="28" spans="1:15" ht="20.100000000000001" customHeight="1">
      <c r="A28" s="93" t="s">
        <v>62</v>
      </c>
      <c r="B28" s="12" t="s">
        <v>63</v>
      </c>
      <c r="C28" s="13"/>
      <c r="D28" s="29">
        <v>83</v>
      </c>
      <c r="E28" s="29"/>
      <c r="F28" s="29">
        <f t="shared" si="0"/>
        <v>83</v>
      </c>
      <c r="G28" s="29">
        <v>268</v>
      </c>
      <c r="H28" s="29"/>
      <c r="I28" s="29">
        <f t="shared" si="1"/>
        <v>268</v>
      </c>
      <c r="J28" s="29">
        <f t="shared" si="2"/>
        <v>351</v>
      </c>
      <c r="K28" s="29">
        <v>500</v>
      </c>
      <c r="L28" s="29"/>
      <c r="M28" s="29">
        <f t="shared" si="3"/>
        <v>500</v>
      </c>
      <c r="N28" s="29">
        <f t="shared" si="5"/>
        <v>1865.6716417910447</v>
      </c>
      <c r="O28" s="29"/>
    </row>
    <row r="29" spans="1:15" ht="20.100000000000001" customHeight="1">
      <c r="A29" s="94"/>
      <c r="B29" s="12" t="s">
        <v>64</v>
      </c>
      <c r="C29" s="13"/>
      <c r="D29" s="29">
        <v>6</v>
      </c>
      <c r="E29" s="29"/>
      <c r="F29" s="29">
        <f t="shared" si="0"/>
        <v>6</v>
      </c>
      <c r="G29" s="29">
        <v>141</v>
      </c>
      <c r="H29" s="29"/>
      <c r="I29" s="29">
        <f t="shared" si="1"/>
        <v>141</v>
      </c>
      <c r="J29" s="29">
        <f t="shared" si="2"/>
        <v>147</v>
      </c>
      <c r="K29" s="29">
        <v>600</v>
      </c>
      <c r="L29" s="29"/>
      <c r="M29" s="29">
        <f t="shared" si="3"/>
        <v>600</v>
      </c>
      <c r="N29" s="29">
        <f t="shared" si="5"/>
        <v>4255.3191489361698</v>
      </c>
      <c r="O29" s="29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>
        <v>1</v>
      </c>
      <c r="H30" s="29"/>
      <c r="I30" s="29">
        <f t="shared" si="1"/>
        <v>1</v>
      </c>
      <c r="J30" s="29">
        <f t="shared" si="2"/>
        <v>1</v>
      </c>
      <c r="K30" s="29">
        <v>5</v>
      </c>
      <c r="L30" s="29"/>
      <c r="M30" s="29">
        <f t="shared" si="3"/>
        <v>5</v>
      </c>
      <c r="N30" s="29">
        <f t="shared" si="5"/>
        <v>5000</v>
      </c>
      <c r="O30" s="29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94"/>
      <c r="B32" s="12" t="s">
        <v>67</v>
      </c>
      <c r="C32" s="13"/>
      <c r="D32" s="29">
        <v>28</v>
      </c>
      <c r="E32" s="29"/>
      <c r="F32" s="29">
        <f t="shared" si="0"/>
        <v>28</v>
      </c>
      <c r="G32" s="29">
        <v>106</v>
      </c>
      <c r="H32" s="29"/>
      <c r="I32" s="29">
        <f t="shared" si="1"/>
        <v>106</v>
      </c>
      <c r="J32" s="29">
        <f t="shared" si="2"/>
        <v>134</v>
      </c>
      <c r="K32" s="29">
        <v>350</v>
      </c>
      <c r="L32" s="29"/>
      <c r="M32" s="29">
        <f t="shared" si="3"/>
        <v>350</v>
      </c>
      <c r="N32" s="29">
        <f t="shared" si="5"/>
        <v>3301.8867924528299</v>
      </c>
      <c r="O32" s="29"/>
    </row>
    <row r="33" spans="1:15" ht="20.100000000000001" customHeight="1">
      <c r="A33" s="95"/>
      <c r="B33" s="12" t="s">
        <v>68</v>
      </c>
      <c r="C33" s="13"/>
      <c r="D33" s="29">
        <f>SUM(D28:D32)</f>
        <v>117</v>
      </c>
      <c r="E33" s="65">
        <f t="shared" ref="E33:M33" si="10">SUM(E28:E32)</f>
        <v>0</v>
      </c>
      <c r="F33" s="65">
        <f t="shared" si="10"/>
        <v>117</v>
      </c>
      <c r="G33" s="65">
        <f t="shared" si="10"/>
        <v>516</v>
      </c>
      <c r="H33" s="65">
        <f t="shared" si="10"/>
        <v>0</v>
      </c>
      <c r="I33" s="65">
        <f t="shared" si="10"/>
        <v>516</v>
      </c>
      <c r="J33" s="65">
        <f t="shared" si="10"/>
        <v>633</v>
      </c>
      <c r="K33" s="65">
        <f t="shared" si="10"/>
        <v>1455</v>
      </c>
      <c r="L33" s="65">
        <f t="shared" si="10"/>
        <v>0</v>
      </c>
      <c r="M33" s="65">
        <f t="shared" si="10"/>
        <v>1455</v>
      </c>
      <c r="N33" s="29">
        <f t="shared" si="5"/>
        <v>2819.7674418604652</v>
      </c>
      <c r="O33" s="29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/>
      <c r="H34" s="29"/>
      <c r="I34" s="29">
        <f t="shared" si="1"/>
        <v>0</v>
      </c>
      <c r="J34" s="29">
        <f t="shared" si="2"/>
        <v>0</v>
      </c>
      <c r="K34" s="29"/>
      <c r="L34" s="29"/>
      <c r="M34" s="29">
        <f t="shared" si="3"/>
        <v>0</v>
      </c>
      <c r="N34" s="29"/>
      <c r="O34" s="29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5">
        <f t="shared" ref="E39:M39" si="11">SUM(E34:E38)</f>
        <v>0</v>
      </c>
      <c r="F39" s="65">
        <f t="shared" si="11"/>
        <v>0</v>
      </c>
      <c r="G39" s="65">
        <f t="shared" si="11"/>
        <v>0</v>
      </c>
      <c r="H39" s="65">
        <f t="shared" si="11"/>
        <v>0</v>
      </c>
      <c r="I39" s="65">
        <f t="shared" si="11"/>
        <v>0</v>
      </c>
      <c r="J39" s="65">
        <f t="shared" si="11"/>
        <v>0</v>
      </c>
      <c r="K39" s="65">
        <f t="shared" si="11"/>
        <v>0</v>
      </c>
      <c r="L39" s="65">
        <f t="shared" si="11"/>
        <v>0</v>
      </c>
      <c r="M39" s="65">
        <f t="shared" si="11"/>
        <v>0</v>
      </c>
      <c r="N39" s="29"/>
      <c r="O39" s="29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65">
        <f t="shared" ref="E43:M43" si="12">SUM(E40:E42)</f>
        <v>0</v>
      </c>
      <c r="F43" s="65">
        <f t="shared" si="12"/>
        <v>0</v>
      </c>
      <c r="G43" s="65">
        <f t="shared" si="12"/>
        <v>0</v>
      </c>
      <c r="H43" s="65">
        <f t="shared" si="12"/>
        <v>0</v>
      </c>
      <c r="I43" s="65">
        <f t="shared" si="12"/>
        <v>0</v>
      </c>
      <c r="J43" s="65">
        <f t="shared" si="12"/>
        <v>0</v>
      </c>
      <c r="K43" s="65">
        <f t="shared" si="12"/>
        <v>0</v>
      </c>
      <c r="L43" s="65">
        <f t="shared" si="12"/>
        <v>0</v>
      </c>
      <c r="M43" s="65">
        <f t="shared" si="12"/>
        <v>0</v>
      </c>
      <c r="N43" s="29"/>
      <c r="O43" s="29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65">
        <f t="shared" ref="E44:M44" si="13">E43+E39</f>
        <v>0</v>
      </c>
      <c r="F44" s="65">
        <f t="shared" si="13"/>
        <v>0</v>
      </c>
      <c r="G44" s="65">
        <f t="shared" si="13"/>
        <v>0</v>
      </c>
      <c r="H44" s="65">
        <f t="shared" si="13"/>
        <v>0</v>
      </c>
      <c r="I44" s="65">
        <f t="shared" si="13"/>
        <v>0</v>
      </c>
      <c r="J44" s="65">
        <f t="shared" si="13"/>
        <v>0</v>
      </c>
      <c r="K44" s="65">
        <f t="shared" si="13"/>
        <v>0</v>
      </c>
      <c r="L44" s="65">
        <f t="shared" si="13"/>
        <v>0</v>
      </c>
      <c r="M44" s="65">
        <f t="shared" si="13"/>
        <v>0</v>
      </c>
      <c r="N44" s="29"/>
      <c r="O44" s="29"/>
    </row>
    <row r="45" spans="1:15" ht="20.100000000000001" customHeight="1">
      <c r="A45" s="84" t="s">
        <v>78</v>
      </c>
      <c r="B45" s="3" t="s">
        <v>79</v>
      </c>
      <c r="C45" s="3"/>
      <c r="D45" s="29">
        <v>10</v>
      </c>
      <c r="E45" s="29"/>
      <c r="F45" s="29">
        <f t="shared" si="0"/>
        <v>10</v>
      </c>
      <c r="G45" s="29">
        <v>24</v>
      </c>
      <c r="H45" s="29"/>
      <c r="I45" s="29">
        <f t="shared" si="1"/>
        <v>24</v>
      </c>
      <c r="J45" s="29">
        <f t="shared" si="2"/>
        <v>34</v>
      </c>
      <c r="K45" s="29">
        <v>0.1</v>
      </c>
      <c r="L45" s="29"/>
      <c r="M45" s="29">
        <f t="shared" si="3"/>
        <v>0.1</v>
      </c>
      <c r="N45" s="29">
        <f t="shared" si="5"/>
        <v>4.166666666666667</v>
      </c>
      <c r="O45" s="29"/>
    </row>
    <row r="46" spans="1:15" ht="20.100000000000001" customHeight="1">
      <c r="A46" s="85"/>
      <c r="B46" s="3" t="s">
        <v>80</v>
      </c>
      <c r="C46" s="3"/>
      <c r="D46" s="29"/>
      <c r="E46" s="29"/>
      <c r="F46" s="29">
        <f t="shared" si="0"/>
        <v>0</v>
      </c>
      <c r="G46" s="29"/>
      <c r="H46" s="29"/>
      <c r="I46" s="29">
        <f t="shared" si="1"/>
        <v>0</v>
      </c>
      <c r="J46" s="29">
        <f t="shared" si="2"/>
        <v>0</v>
      </c>
      <c r="K46" s="29"/>
      <c r="L46" s="29"/>
      <c r="M46" s="29">
        <f t="shared" si="3"/>
        <v>0</v>
      </c>
      <c r="N46" s="29"/>
      <c r="O46" s="29"/>
    </row>
    <row r="47" spans="1:15" ht="20.100000000000001" customHeight="1">
      <c r="A47" s="85"/>
      <c r="B47" s="3" t="s">
        <v>81</v>
      </c>
      <c r="C47" s="3"/>
      <c r="D47" s="29"/>
      <c r="E47" s="29"/>
      <c r="F47" s="29">
        <f t="shared" si="0"/>
        <v>0</v>
      </c>
      <c r="G47" s="29">
        <v>7</v>
      </c>
      <c r="H47" s="29"/>
      <c r="I47" s="29">
        <f t="shared" si="1"/>
        <v>7</v>
      </c>
      <c r="J47" s="29">
        <f t="shared" si="2"/>
        <v>7</v>
      </c>
      <c r="K47" s="29">
        <v>10</v>
      </c>
      <c r="L47" s="29"/>
      <c r="M47" s="29">
        <f t="shared" si="3"/>
        <v>10</v>
      </c>
      <c r="N47" s="29">
        <f t="shared" si="5"/>
        <v>1428.5714285714287</v>
      </c>
      <c r="O47" s="29"/>
    </row>
    <row r="48" spans="1:15" ht="20.100000000000001" customHeight="1">
      <c r="A48" s="85"/>
      <c r="B48" s="3" t="s">
        <v>82</v>
      </c>
      <c r="C48" s="3"/>
      <c r="D48" s="29"/>
      <c r="E48" s="29">
        <v>0</v>
      </c>
      <c r="F48" s="29">
        <f t="shared" si="0"/>
        <v>0</v>
      </c>
      <c r="G48" s="29">
        <v>45</v>
      </c>
      <c r="H48" s="29">
        <v>385</v>
      </c>
      <c r="I48" s="29">
        <f t="shared" si="1"/>
        <v>430</v>
      </c>
      <c r="J48" s="29">
        <f t="shared" si="2"/>
        <v>430</v>
      </c>
      <c r="K48" s="29">
        <v>584</v>
      </c>
      <c r="L48" s="29">
        <v>75</v>
      </c>
      <c r="M48" s="29">
        <f t="shared" si="3"/>
        <v>659</v>
      </c>
      <c r="N48" s="29">
        <f t="shared" si="5"/>
        <v>12977.777777777777</v>
      </c>
      <c r="O48" s="29">
        <f t="shared" ref="O48:O50" si="14">L48/H48*1000</f>
        <v>194.80519480519482</v>
      </c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0</v>
      </c>
      <c r="H49" s="29"/>
      <c r="I49" s="29">
        <f t="shared" si="1"/>
        <v>0</v>
      </c>
      <c r="J49" s="29">
        <f t="shared" si="2"/>
        <v>0</v>
      </c>
      <c r="K49" s="29">
        <v>0</v>
      </c>
      <c r="L49" s="29"/>
      <c r="M49" s="29">
        <f t="shared" si="3"/>
        <v>0</v>
      </c>
      <c r="N49" s="29"/>
      <c r="O49" s="29"/>
    </row>
    <row r="50" spans="1:15" ht="20.100000000000001" customHeight="1">
      <c r="A50" s="86"/>
      <c r="B50" s="12" t="s">
        <v>84</v>
      </c>
      <c r="C50" s="13"/>
      <c r="D50" s="29">
        <f>SUM(D45:D49)</f>
        <v>10</v>
      </c>
      <c r="E50" s="65">
        <f t="shared" ref="E50:M50" si="15">SUM(E45:E49)</f>
        <v>0</v>
      </c>
      <c r="F50" s="65">
        <f t="shared" si="15"/>
        <v>10</v>
      </c>
      <c r="G50" s="65">
        <f t="shared" si="15"/>
        <v>76</v>
      </c>
      <c r="H50" s="65">
        <f t="shared" si="15"/>
        <v>385</v>
      </c>
      <c r="I50" s="65">
        <f t="shared" si="15"/>
        <v>461</v>
      </c>
      <c r="J50" s="65">
        <f t="shared" si="15"/>
        <v>471</v>
      </c>
      <c r="K50" s="65">
        <f t="shared" si="15"/>
        <v>594.1</v>
      </c>
      <c r="L50" s="65">
        <f t="shared" si="15"/>
        <v>75</v>
      </c>
      <c r="M50" s="65">
        <f t="shared" si="15"/>
        <v>669.1</v>
      </c>
      <c r="N50" s="29">
        <f t="shared" si="5"/>
        <v>7817.105263157895</v>
      </c>
      <c r="O50" s="29">
        <f t="shared" si="14"/>
        <v>194.80519480519482</v>
      </c>
    </row>
    <row r="51" spans="1:15" ht="20.100000000000001" customHeight="1">
      <c r="A51" s="87" t="s">
        <v>85</v>
      </c>
      <c r="B51" s="88"/>
      <c r="C51" s="89"/>
      <c r="D51" s="29">
        <f>D50+D44+D33+D27+D24+D19+D16+D7</f>
        <v>162</v>
      </c>
      <c r="E51" s="65">
        <f t="shared" ref="E51:M51" si="16">E50+E44+E33+E27+E24+E19+E16+E7</f>
        <v>0</v>
      </c>
      <c r="F51" s="65">
        <f t="shared" si="16"/>
        <v>162</v>
      </c>
      <c r="G51" s="65">
        <f t="shared" si="16"/>
        <v>828</v>
      </c>
      <c r="H51" s="65">
        <f t="shared" si="16"/>
        <v>385</v>
      </c>
      <c r="I51" s="65">
        <f t="shared" si="16"/>
        <v>1213</v>
      </c>
      <c r="J51" s="65">
        <f t="shared" si="16"/>
        <v>1375</v>
      </c>
      <c r="K51" s="65">
        <f t="shared" si="16"/>
        <v>2315.1</v>
      </c>
      <c r="L51" s="65">
        <f t="shared" si="16"/>
        <v>75</v>
      </c>
      <c r="M51" s="65">
        <f t="shared" si="16"/>
        <v>2390.1</v>
      </c>
      <c r="N51" s="29"/>
      <c r="O51" s="29"/>
    </row>
  </sheetData>
  <mergeCells count="18">
    <mergeCell ref="A1:O1"/>
    <mergeCell ref="D2:F2"/>
    <mergeCell ref="G2:I2"/>
    <mergeCell ref="J2:J3"/>
    <mergeCell ref="K2:M2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0" zoomScaleNormal="90" workbookViewId="0">
      <selection activeCell="D51" sqref="D51:O51"/>
    </sheetView>
  </sheetViews>
  <sheetFormatPr defaultColWidth="9.140625" defaultRowHeight="15"/>
  <cols>
    <col min="1" max="1" width="9.28515625" style="4" customWidth="1"/>
    <col min="2" max="2" width="20.140625" style="4" customWidth="1"/>
    <col min="3" max="3" width="15.7109375" style="4" customWidth="1"/>
    <col min="4" max="4" width="9.140625" style="4" customWidth="1"/>
    <col min="5" max="5" width="6.28515625" style="4" customWidth="1"/>
    <col min="6" max="7" width="9.140625" style="4" customWidth="1"/>
    <col min="8" max="8" width="6.7109375" style="4" customWidth="1"/>
    <col min="9" max="9" width="12.5703125" style="4" customWidth="1"/>
    <col min="10" max="10" width="9.140625" style="4" customWidth="1"/>
    <col min="11" max="11" width="12.28515625" style="4" customWidth="1"/>
    <col min="12" max="12" width="6" style="4" customWidth="1"/>
    <col min="13" max="13" width="9.28515625" style="4" customWidth="1"/>
    <col min="14" max="14" width="10.42578125" style="4" customWidth="1"/>
    <col min="15" max="15" width="6" style="4" customWidth="1"/>
    <col min="16" max="16384" width="9.140625" style="4"/>
  </cols>
  <sheetData>
    <row r="1" spans="1:15" s="11" customFormat="1" ht="20.100000000000001" customHeight="1">
      <c r="A1" s="109" t="s">
        <v>113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2</v>
      </c>
      <c r="E4" s="29"/>
      <c r="F4" s="29">
        <f>SUM(D4:E4)</f>
        <v>2</v>
      </c>
      <c r="G4" s="29">
        <v>243</v>
      </c>
      <c r="H4" s="29"/>
      <c r="I4" s="29">
        <f>SUM(G4:H4)</f>
        <v>243</v>
      </c>
      <c r="J4" s="29">
        <f>I4+F4</f>
        <v>245</v>
      </c>
      <c r="K4" s="29">
        <v>2650</v>
      </c>
      <c r="L4" s="29"/>
      <c r="M4" s="29">
        <f>SUM(K4:L4)</f>
        <v>2650</v>
      </c>
      <c r="N4" s="29">
        <f>K4/G4*1000</f>
        <v>10905.349794238684</v>
      </c>
      <c r="O4" s="29"/>
    </row>
    <row r="5" spans="1:15" ht="20.100000000000001" customHeight="1">
      <c r="A5" s="136"/>
      <c r="B5" s="40" t="s">
        <v>36</v>
      </c>
      <c r="C5" s="41"/>
      <c r="D5" s="29">
        <v>1</v>
      </c>
      <c r="E5" s="29"/>
      <c r="F5" s="29">
        <f t="shared" ref="F5:F49" si="0">SUM(D5:E5)</f>
        <v>1</v>
      </c>
      <c r="G5" s="29">
        <v>7</v>
      </c>
      <c r="H5" s="29"/>
      <c r="I5" s="29">
        <f t="shared" ref="I5:I49" si="1">SUM(G5:H5)</f>
        <v>7</v>
      </c>
      <c r="J5" s="29">
        <f t="shared" ref="J5:J49" si="2">I5+F5</f>
        <v>8</v>
      </c>
      <c r="K5" s="29">
        <v>35</v>
      </c>
      <c r="L5" s="29"/>
      <c r="M5" s="29">
        <f t="shared" ref="M5:M49" si="3">SUM(K5:L5)</f>
        <v>35</v>
      </c>
      <c r="N5" s="29">
        <f t="shared" ref="N5:N50" si="4">K5/G5*1000</f>
        <v>5000</v>
      </c>
      <c r="O5" s="29"/>
    </row>
    <row r="6" spans="1:15" ht="20.100000000000001" customHeight="1">
      <c r="A6" s="136"/>
      <c r="B6" s="40" t="s">
        <v>37</v>
      </c>
      <c r="C6" s="41"/>
      <c r="D6" s="29">
        <v>1</v>
      </c>
      <c r="E6" s="29"/>
      <c r="F6" s="29">
        <f t="shared" si="0"/>
        <v>1</v>
      </c>
      <c r="G6" s="29">
        <v>9</v>
      </c>
      <c r="H6" s="29"/>
      <c r="I6" s="29">
        <f t="shared" si="1"/>
        <v>9</v>
      </c>
      <c r="J6" s="29">
        <f t="shared" si="2"/>
        <v>10</v>
      </c>
      <c r="K6" s="29">
        <v>70</v>
      </c>
      <c r="L6" s="29"/>
      <c r="M6" s="29">
        <f t="shared" si="3"/>
        <v>70</v>
      </c>
      <c r="N6" s="29">
        <f t="shared" si="4"/>
        <v>7777.7777777777774</v>
      </c>
      <c r="O6" s="29"/>
    </row>
    <row r="7" spans="1:15" ht="20.100000000000001" customHeight="1">
      <c r="A7" s="136"/>
      <c r="B7" s="40" t="s">
        <v>38</v>
      </c>
      <c r="C7" s="41"/>
      <c r="D7" s="29">
        <f>SUM(D4:D6)</f>
        <v>4</v>
      </c>
      <c r="E7" s="65">
        <f t="shared" ref="E7:M7" si="5">SUM(E4:E6)</f>
        <v>0</v>
      </c>
      <c r="F7" s="65">
        <f t="shared" si="5"/>
        <v>4</v>
      </c>
      <c r="G7" s="65">
        <f t="shared" si="5"/>
        <v>259</v>
      </c>
      <c r="H7" s="65">
        <f t="shared" si="5"/>
        <v>0</v>
      </c>
      <c r="I7" s="65">
        <f t="shared" si="5"/>
        <v>259</v>
      </c>
      <c r="J7" s="65">
        <f t="shared" si="5"/>
        <v>263</v>
      </c>
      <c r="K7" s="65">
        <f t="shared" si="5"/>
        <v>2755</v>
      </c>
      <c r="L7" s="65">
        <f t="shared" si="5"/>
        <v>0</v>
      </c>
      <c r="M7" s="65">
        <f t="shared" si="5"/>
        <v>2755</v>
      </c>
      <c r="N7" s="29">
        <f t="shared" si="4"/>
        <v>10637.065637065638</v>
      </c>
      <c r="O7" s="29"/>
    </row>
    <row r="8" spans="1:15" ht="20.100000000000001" customHeight="1">
      <c r="A8" s="137" t="s">
        <v>39</v>
      </c>
      <c r="B8" s="42" t="s">
        <v>40</v>
      </c>
      <c r="C8" s="43"/>
      <c r="D8" s="29">
        <v>1</v>
      </c>
      <c r="E8" s="29">
        <f t="shared" ref="E8:L8" si="6">SUM(E4:E7)</f>
        <v>0</v>
      </c>
      <c r="F8" s="29">
        <f>SUM(D8:E8)</f>
        <v>1</v>
      </c>
      <c r="G8" s="29">
        <v>5</v>
      </c>
      <c r="H8" s="29"/>
      <c r="I8" s="29">
        <f>SUM(G8:H8)</f>
        <v>5</v>
      </c>
      <c r="J8" s="29">
        <f>I8+F8</f>
        <v>6</v>
      </c>
      <c r="K8" s="29">
        <v>4</v>
      </c>
      <c r="L8" s="29">
        <f t="shared" si="6"/>
        <v>0</v>
      </c>
      <c r="M8" s="29">
        <f t="shared" si="3"/>
        <v>4</v>
      </c>
      <c r="N8" s="29">
        <f t="shared" si="4"/>
        <v>800</v>
      </c>
      <c r="O8" s="29"/>
    </row>
    <row r="9" spans="1:15" ht="20.100000000000001" customHeight="1">
      <c r="A9" s="138" t="s">
        <v>39</v>
      </c>
      <c r="B9" s="40" t="s">
        <v>41</v>
      </c>
      <c r="C9" s="41"/>
      <c r="D9" s="29">
        <v>0</v>
      </c>
      <c r="E9" s="29"/>
      <c r="F9" s="29">
        <f t="shared" si="0"/>
        <v>0</v>
      </c>
      <c r="G9" s="29">
        <v>4</v>
      </c>
      <c r="H9" s="29"/>
      <c r="I9" s="29">
        <f t="shared" si="1"/>
        <v>4</v>
      </c>
      <c r="J9" s="29">
        <f t="shared" ref="J9:J15" si="7">I9+F9</f>
        <v>4</v>
      </c>
      <c r="K9" s="29">
        <v>8</v>
      </c>
      <c r="L9" s="29"/>
      <c r="M9" s="29">
        <f t="shared" si="3"/>
        <v>8</v>
      </c>
      <c r="N9" s="29">
        <f t="shared" si="4"/>
        <v>2000</v>
      </c>
      <c r="O9" s="29"/>
    </row>
    <row r="10" spans="1:15" ht="20.100000000000001" customHeight="1">
      <c r="A10" s="138"/>
      <c r="B10" s="40" t="s">
        <v>42</v>
      </c>
      <c r="C10" s="41"/>
      <c r="D10" s="29"/>
      <c r="E10" s="29"/>
      <c r="F10" s="29">
        <f t="shared" si="0"/>
        <v>0</v>
      </c>
      <c r="G10" s="29"/>
      <c r="H10" s="29"/>
      <c r="I10" s="29">
        <f t="shared" si="1"/>
        <v>0</v>
      </c>
      <c r="J10" s="29">
        <f t="shared" si="7"/>
        <v>0</v>
      </c>
      <c r="K10" s="29"/>
      <c r="L10" s="29"/>
      <c r="M10" s="29">
        <f t="shared" si="3"/>
        <v>0</v>
      </c>
      <c r="N10" s="29"/>
      <c r="O10" s="29"/>
    </row>
    <row r="11" spans="1:15" ht="20.100000000000001" customHeight="1">
      <c r="A11" s="138"/>
      <c r="B11" s="40" t="s">
        <v>43</v>
      </c>
      <c r="C11" s="41"/>
      <c r="D11" s="29">
        <v>0.4</v>
      </c>
      <c r="E11" s="29"/>
      <c r="F11" s="29">
        <f t="shared" si="0"/>
        <v>0.4</v>
      </c>
      <c r="G11" s="29">
        <v>5</v>
      </c>
      <c r="H11" s="29"/>
      <c r="I11" s="29">
        <f t="shared" si="1"/>
        <v>5</v>
      </c>
      <c r="J11" s="29">
        <f t="shared" si="7"/>
        <v>5.4</v>
      </c>
      <c r="K11" s="29">
        <v>2</v>
      </c>
      <c r="L11" s="29"/>
      <c r="M11" s="29">
        <f t="shared" si="3"/>
        <v>2</v>
      </c>
      <c r="N11" s="29">
        <f t="shared" si="4"/>
        <v>400</v>
      </c>
      <c r="O11" s="29"/>
    </row>
    <row r="12" spans="1:15" ht="20.100000000000001" customHeight="1">
      <c r="A12" s="138"/>
      <c r="B12" s="40" t="s">
        <v>44</v>
      </c>
      <c r="C12" s="41"/>
      <c r="D12" s="29">
        <v>0</v>
      </c>
      <c r="E12" s="29"/>
      <c r="F12" s="29">
        <f t="shared" si="0"/>
        <v>0</v>
      </c>
      <c r="G12" s="29">
        <v>24</v>
      </c>
      <c r="H12" s="29"/>
      <c r="I12" s="29">
        <f t="shared" si="1"/>
        <v>24</v>
      </c>
      <c r="J12" s="29">
        <f t="shared" si="7"/>
        <v>24</v>
      </c>
      <c r="K12" s="29">
        <v>150</v>
      </c>
      <c r="L12" s="29"/>
      <c r="M12" s="29">
        <f t="shared" si="3"/>
        <v>150</v>
      </c>
      <c r="N12" s="29">
        <f t="shared" si="4"/>
        <v>6250</v>
      </c>
      <c r="O12" s="29"/>
    </row>
    <row r="13" spans="1:15" ht="20.100000000000001" customHeight="1">
      <c r="A13" s="138"/>
      <c r="B13" s="40" t="s">
        <v>45</v>
      </c>
      <c r="C13" s="41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7"/>
        <v>0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138"/>
      <c r="B14" s="40" t="s">
        <v>46</v>
      </c>
      <c r="C14" s="41"/>
      <c r="D14" s="29">
        <v>0</v>
      </c>
      <c r="E14" s="29"/>
      <c r="F14" s="29">
        <f t="shared" si="0"/>
        <v>0</v>
      </c>
      <c r="G14" s="29">
        <v>21</v>
      </c>
      <c r="H14" s="29"/>
      <c r="I14" s="29">
        <f t="shared" si="1"/>
        <v>21</v>
      </c>
      <c r="J14" s="29">
        <f t="shared" si="7"/>
        <v>21</v>
      </c>
      <c r="K14" s="29">
        <v>50</v>
      </c>
      <c r="L14" s="29"/>
      <c r="M14" s="29">
        <f t="shared" si="3"/>
        <v>50</v>
      </c>
      <c r="N14" s="29">
        <f t="shared" si="4"/>
        <v>2380.9523809523807</v>
      </c>
      <c r="O14" s="29"/>
    </row>
    <row r="15" spans="1:15" ht="20.100000000000001" customHeight="1">
      <c r="A15" s="138"/>
      <c r="B15" s="40" t="s">
        <v>47</v>
      </c>
      <c r="C15" s="41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7"/>
        <v>0</v>
      </c>
      <c r="K15" s="29"/>
      <c r="L15" s="29"/>
      <c r="M15" s="29">
        <f t="shared" si="3"/>
        <v>0</v>
      </c>
      <c r="N15" s="29"/>
      <c r="O15" s="29"/>
    </row>
    <row r="16" spans="1:15" ht="20.100000000000001" customHeight="1">
      <c r="A16" s="139"/>
      <c r="B16" s="42" t="s">
        <v>48</v>
      </c>
      <c r="C16" s="42"/>
      <c r="D16" s="29">
        <f>SUM(D8:D15)</f>
        <v>1.4</v>
      </c>
      <c r="E16" s="65">
        <f t="shared" ref="E16:M16" si="8">SUM(E8:E15)</f>
        <v>0</v>
      </c>
      <c r="F16" s="65">
        <f t="shared" si="8"/>
        <v>1.4</v>
      </c>
      <c r="G16" s="65">
        <f t="shared" si="8"/>
        <v>59</v>
      </c>
      <c r="H16" s="65">
        <f t="shared" si="8"/>
        <v>0</v>
      </c>
      <c r="I16" s="65">
        <f t="shared" si="8"/>
        <v>59</v>
      </c>
      <c r="J16" s="65">
        <f t="shared" si="8"/>
        <v>60.4</v>
      </c>
      <c r="K16" s="65">
        <f t="shared" si="8"/>
        <v>214</v>
      </c>
      <c r="L16" s="65">
        <f t="shared" si="8"/>
        <v>0</v>
      </c>
      <c r="M16" s="65">
        <f t="shared" si="8"/>
        <v>214</v>
      </c>
      <c r="N16" s="29">
        <f t="shared" si="4"/>
        <v>3627.1186440677966</v>
      </c>
      <c r="O16" s="29"/>
    </row>
    <row r="17" spans="1:15" ht="20.100000000000001" customHeight="1">
      <c r="A17" s="140" t="s">
        <v>49</v>
      </c>
      <c r="B17" s="42" t="s">
        <v>50</v>
      </c>
      <c r="C17" s="43"/>
      <c r="D17" s="29">
        <v>0</v>
      </c>
      <c r="E17" s="29">
        <v>1.5</v>
      </c>
      <c r="F17" s="29">
        <v>1.5</v>
      </c>
      <c r="G17" s="29">
        <v>287.5</v>
      </c>
      <c r="H17" s="29">
        <v>3.5</v>
      </c>
      <c r="I17" s="29">
        <f>H17+G17</f>
        <v>291</v>
      </c>
      <c r="J17" s="29">
        <f>I17+F17</f>
        <v>292.5</v>
      </c>
      <c r="K17" s="29">
        <v>2340</v>
      </c>
      <c r="L17" s="29">
        <v>2</v>
      </c>
      <c r="M17" s="29">
        <f t="shared" si="3"/>
        <v>2342</v>
      </c>
      <c r="N17" s="29">
        <f t="shared" si="4"/>
        <v>8139.1304347826081</v>
      </c>
      <c r="O17" s="29">
        <f t="shared" ref="O17:O24" si="9">L17/H17*1000</f>
        <v>571.42857142857144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142"/>
      <c r="B19" s="44" t="s">
        <v>52</v>
      </c>
      <c r="C19" s="43"/>
      <c r="D19" s="29">
        <f>SUM(D17:D18)</f>
        <v>0</v>
      </c>
      <c r="E19" s="65">
        <f t="shared" ref="E19:M19" si="10">SUM(E17:E18)</f>
        <v>1.5</v>
      </c>
      <c r="F19" s="65">
        <f t="shared" si="10"/>
        <v>1.5</v>
      </c>
      <c r="G19" s="65">
        <f t="shared" si="10"/>
        <v>287.5</v>
      </c>
      <c r="H19" s="65">
        <f t="shared" si="10"/>
        <v>3.5</v>
      </c>
      <c r="I19" s="65">
        <f t="shared" si="10"/>
        <v>291</v>
      </c>
      <c r="J19" s="65">
        <f t="shared" si="10"/>
        <v>292.5</v>
      </c>
      <c r="K19" s="65">
        <f t="shared" si="10"/>
        <v>2340</v>
      </c>
      <c r="L19" s="65">
        <f t="shared" si="10"/>
        <v>2</v>
      </c>
      <c r="M19" s="65">
        <f t="shared" si="10"/>
        <v>2342</v>
      </c>
      <c r="N19" s="29">
        <f t="shared" si="4"/>
        <v>8139.1304347826081</v>
      </c>
      <c r="O19" s="29">
        <f t="shared" si="9"/>
        <v>571.42857142857144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2</v>
      </c>
      <c r="E20" s="29"/>
      <c r="F20" s="29">
        <f t="shared" si="0"/>
        <v>2</v>
      </c>
      <c r="G20" s="29">
        <v>40</v>
      </c>
      <c r="H20" s="29"/>
      <c r="I20" s="29">
        <f t="shared" si="1"/>
        <v>40</v>
      </c>
      <c r="J20" s="29">
        <f t="shared" si="2"/>
        <v>42</v>
      </c>
      <c r="K20" s="29">
        <v>24</v>
      </c>
      <c r="L20" s="29"/>
      <c r="M20" s="29">
        <f t="shared" si="3"/>
        <v>24</v>
      </c>
      <c r="N20" s="29">
        <f t="shared" si="4"/>
        <v>600</v>
      </c>
      <c r="O20" s="29"/>
    </row>
    <row r="21" spans="1:15" ht="20.100000000000001" customHeight="1">
      <c r="A21" s="138"/>
      <c r="B21" s="42" t="s">
        <v>55</v>
      </c>
      <c r="C21" s="43"/>
      <c r="D21" s="29">
        <v>13</v>
      </c>
      <c r="E21" s="29">
        <v>3</v>
      </c>
      <c r="F21" s="29">
        <f t="shared" si="0"/>
        <v>16</v>
      </c>
      <c r="G21" s="29">
        <v>32</v>
      </c>
      <c r="H21" s="29">
        <v>121</v>
      </c>
      <c r="I21" s="29">
        <f t="shared" si="1"/>
        <v>153</v>
      </c>
      <c r="J21" s="29">
        <f t="shared" si="2"/>
        <v>169</v>
      </c>
      <c r="K21" s="29">
        <v>45</v>
      </c>
      <c r="L21" s="29">
        <v>5</v>
      </c>
      <c r="M21" s="29">
        <f t="shared" si="3"/>
        <v>50</v>
      </c>
      <c r="N21" s="29">
        <f t="shared" si="4"/>
        <v>1406.25</v>
      </c>
      <c r="O21" s="29">
        <f t="shared" si="9"/>
        <v>41.32231404958678</v>
      </c>
    </row>
    <row r="22" spans="1:15" ht="20.100000000000001" customHeight="1">
      <c r="A22" s="138"/>
      <c r="B22" s="42" t="s">
        <v>56</v>
      </c>
      <c r="C22" s="43"/>
      <c r="D22" s="29">
        <v>3</v>
      </c>
      <c r="E22" s="29"/>
      <c r="F22" s="29">
        <f t="shared" si="0"/>
        <v>3</v>
      </c>
      <c r="G22" s="29">
        <v>199</v>
      </c>
      <c r="H22" s="29"/>
      <c r="I22" s="29">
        <f t="shared" si="1"/>
        <v>199</v>
      </c>
      <c r="J22" s="29">
        <f t="shared" si="2"/>
        <v>202</v>
      </c>
      <c r="K22" s="29">
        <v>80</v>
      </c>
      <c r="L22" s="29"/>
      <c r="M22" s="29">
        <f t="shared" si="3"/>
        <v>80</v>
      </c>
      <c r="N22" s="29">
        <f t="shared" si="4"/>
        <v>402.0100502512563</v>
      </c>
      <c r="O22" s="29"/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139"/>
      <c r="B24" s="42" t="s">
        <v>58</v>
      </c>
      <c r="C24" s="43"/>
      <c r="D24" s="29">
        <f>SUM(D20:D23)</f>
        <v>18</v>
      </c>
      <c r="E24" s="65">
        <f t="shared" ref="E24:M24" si="11">SUM(E20:E23)</f>
        <v>3</v>
      </c>
      <c r="F24" s="65">
        <f t="shared" si="11"/>
        <v>21</v>
      </c>
      <c r="G24" s="65">
        <f t="shared" si="11"/>
        <v>271</v>
      </c>
      <c r="H24" s="65">
        <f t="shared" si="11"/>
        <v>121</v>
      </c>
      <c r="I24" s="65">
        <f t="shared" si="11"/>
        <v>392</v>
      </c>
      <c r="J24" s="65">
        <f t="shared" si="11"/>
        <v>413</v>
      </c>
      <c r="K24" s="65">
        <f t="shared" si="11"/>
        <v>149</v>
      </c>
      <c r="L24" s="65">
        <f t="shared" si="11"/>
        <v>5</v>
      </c>
      <c r="M24" s="65">
        <f t="shared" si="11"/>
        <v>154</v>
      </c>
      <c r="N24" s="29">
        <f t="shared" si="4"/>
        <v>549.81549815498158</v>
      </c>
      <c r="O24" s="29">
        <f t="shared" si="9"/>
        <v>41.32231404958678</v>
      </c>
    </row>
    <row r="25" spans="1:15" ht="20.100000000000001" customHeight="1">
      <c r="A25" s="140" t="s">
        <v>89</v>
      </c>
      <c r="B25" s="42" t="s">
        <v>59</v>
      </c>
      <c r="C25" s="4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142"/>
      <c r="B27" s="42" t="s">
        <v>61</v>
      </c>
      <c r="C27" s="43"/>
      <c r="D27" s="29">
        <f>SUM(D25:D26)</f>
        <v>0</v>
      </c>
      <c r="E27" s="65">
        <f t="shared" ref="E27:M27" si="12">SUM(E25:E26)</f>
        <v>0</v>
      </c>
      <c r="F27" s="65">
        <f t="shared" si="12"/>
        <v>0</v>
      </c>
      <c r="G27" s="65">
        <f t="shared" si="12"/>
        <v>0</v>
      </c>
      <c r="H27" s="65">
        <f t="shared" si="12"/>
        <v>0</v>
      </c>
      <c r="I27" s="65">
        <f t="shared" si="12"/>
        <v>0</v>
      </c>
      <c r="J27" s="65">
        <f t="shared" si="12"/>
        <v>0</v>
      </c>
      <c r="K27" s="65">
        <f t="shared" si="12"/>
        <v>0</v>
      </c>
      <c r="L27" s="65">
        <f t="shared" si="12"/>
        <v>0</v>
      </c>
      <c r="M27" s="65">
        <f t="shared" si="12"/>
        <v>0</v>
      </c>
      <c r="N27" s="29"/>
      <c r="O27" s="29"/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153"/>
      <c r="B29" s="42" t="s">
        <v>64</v>
      </c>
      <c r="C29" s="43"/>
      <c r="D29" s="29">
        <v>40</v>
      </c>
      <c r="E29" s="29"/>
      <c r="F29" s="29">
        <f t="shared" si="0"/>
        <v>40</v>
      </c>
      <c r="G29" s="29">
        <v>200</v>
      </c>
      <c r="H29" s="29"/>
      <c r="I29" s="29">
        <f t="shared" si="1"/>
        <v>200</v>
      </c>
      <c r="J29" s="29">
        <f t="shared" si="2"/>
        <v>240</v>
      </c>
      <c r="K29" s="29">
        <v>2300</v>
      </c>
      <c r="L29" s="29"/>
      <c r="M29" s="29">
        <f t="shared" si="3"/>
        <v>2300</v>
      </c>
      <c r="N29" s="29">
        <f t="shared" si="4"/>
        <v>11500</v>
      </c>
      <c r="O29" s="29"/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153"/>
      <c r="B32" s="42" t="s">
        <v>67</v>
      </c>
      <c r="C32" s="4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/>
    </row>
    <row r="33" spans="1:15" ht="20.100000000000001" customHeight="1">
      <c r="A33" s="154"/>
      <c r="B33" s="42" t="s">
        <v>68</v>
      </c>
      <c r="C33" s="43"/>
      <c r="D33" s="29">
        <f>SUM(D29:D32)</f>
        <v>40</v>
      </c>
      <c r="E33" s="65">
        <f t="shared" ref="E33:M33" si="13">SUM(E29:E32)</f>
        <v>0</v>
      </c>
      <c r="F33" s="65">
        <f t="shared" si="13"/>
        <v>40</v>
      </c>
      <c r="G33" s="65">
        <f t="shared" si="13"/>
        <v>200</v>
      </c>
      <c r="H33" s="65">
        <f t="shared" si="13"/>
        <v>0</v>
      </c>
      <c r="I33" s="65">
        <f t="shared" si="13"/>
        <v>200</v>
      </c>
      <c r="J33" s="65">
        <f t="shared" si="13"/>
        <v>240</v>
      </c>
      <c r="K33" s="65">
        <f t="shared" si="13"/>
        <v>2300</v>
      </c>
      <c r="L33" s="65">
        <f t="shared" si="13"/>
        <v>0</v>
      </c>
      <c r="M33" s="65">
        <f t="shared" si="13"/>
        <v>2300</v>
      </c>
      <c r="N33" s="29">
        <f t="shared" si="4"/>
        <v>11500</v>
      </c>
      <c r="O33" s="29"/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4.8</v>
      </c>
      <c r="H34" s="29"/>
      <c r="I34" s="29">
        <f t="shared" si="1"/>
        <v>4.8</v>
      </c>
      <c r="J34" s="29">
        <f t="shared" si="2"/>
        <v>4.8</v>
      </c>
      <c r="K34" s="29">
        <v>1650</v>
      </c>
      <c r="L34" s="29"/>
      <c r="M34" s="29">
        <f t="shared" si="3"/>
        <v>1650</v>
      </c>
      <c r="N34" s="29">
        <f t="shared" si="4"/>
        <v>343750</v>
      </c>
      <c r="O34" s="29"/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82.9</v>
      </c>
      <c r="H35" s="29"/>
      <c r="I35" s="29">
        <f t="shared" si="1"/>
        <v>82.9</v>
      </c>
      <c r="J35" s="29">
        <f t="shared" si="2"/>
        <v>82.9</v>
      </c>
      <c r="K35" s="29">
        <v>14122</v>
      </c>
      <c r="L35" s="29"/>
      <c r="M35" s="29">
        <f t="shared" si="3"/>
        <v>14122</v>
      </c>
      <c r="N35" s="29">
        <f t="shared" si="4"/>
        <v>170349.81905910734</v>
      </c>
      <c r="O35" s="29"/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88.4</v>
      </c>
      <c r="H36" s="29"/>
      <c r="I36" s="29">
        <f t="shared" si="1"/>
        <v>88.4</v>
      </c>
      <c r="J36" s="29">
        <f t="shared" si="2"/>
        <v>88.4</v>
      </c>
      <c r="K36" s="29">
        <v>10140</v>
      </c>
      <c r="L36" s="29"/>
      <c r="M36" s="29">
        <f t="shared" si="3"/>
        <v>10140</v>
      </c>
      <c r="N36" s="29">
        <f t="shared" si="4"/>
        <v>114705.88235294117</v>
      </c>
      <c r="O36" s="29"/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>
        <v>6.4</v>
      </c>
      <c r="H37" s="29"/>
      <c r="I37" s="29">
        <f t="shared" si="1"/>
        <v>6.4</v>
      </c>
      <c r="J37" s="29">
        <f t="shared" si="2"/>
        <v>6.4</v>
      </c>
      <c r="K37" s="29">
        <v>1664</v>
      </c>
      <c r="L37" s="29"/>
      <c r="M37" s="29">
        <f t="shared" si="3"/>
        <v>1664</v>
      </c>
      <c r="N37" s="29">
        <f t="shared" si="4"/>
        <v>260000</v>
      </c>
      <c r="O37" s="29"/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7.5</v>
      </c>
      <c r="H38" s="29"/>
      <c r="I38" s="29">
        <f t="shared" si="1"/>
        <v>7.5</v>
      </c>
      <c r="J38" s="29">
        <f t="shared" si="2"/>
        <v>7.5</v>
      </c>
      <c r="K38" s="29">
        <v>330</v>
      </c>
      <c r="L38" s="29"/>
      <c r="M38" s="29">
        <f t="shared" si="3"/>
        <v>330</v>
      </c>
      <c r="N38" s="29">
        <f t="shared" si="4"/>
        <v>44000</v>
      </c>
      <c r="O38" s="29"/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5">
        <f t="shared" ref="E39:M39" si="14">SUM(E34:E38)</f>
        <v>0</v>
      </c>
      <c r="F39" s="65">
        <f t="shared" si="14"/>
        <v>0</v>
      </c>
      <c r="G39" s="65">
        <f t="shared" si="14"/>
        <v>190.00000000000003</v>
      </c>
      <c r="H39" s="65">
        <f t="shared" si="14"/>
        <v>0</v>
      </c>
      <c r="I39" s="65">
        <f t="shared" si="14"/>
        <v>190.00000000000003</v>
      </c>
      <c r="J39" s="65">
        <f t="shared" si="14"/>
        <v>190.00000000000003</v>
      </c>
      <c r="K39" s="65">
        <f t="shared" si="14"/>
        <v>27906</v>
      </c>
      <c r="L39" s="65">
        <f t="shared" si="14"/>
        <v>0</v>
      </c>
      <c r="M39" s="65">
        <f t="shared" si="14"/>
        <v>27906</v>
      </c>
      <c r="N39" s="29">
        <f t="shared" si="4"/>
        <v>146873.68421052632</v>
      </c>
      <c r="O39" s="29"/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5">
        <f t="shared" ref="E43:M43" si="15">SUM(E40:E42)</f>
        <v>0</v>
      </c>
      <c r="F43" s="65">
        <f t="shared" si="15"/>
        <v>0</v>
      </c>
      <c r="G43" s="65">
        <f t="shared" si="15"/>
        <v>0</v>
      </c>
      <c r="H43" s="65">
        <f t="shared" si="15"/>
        <v>0</v>
      </c>
      <c r="I43" s="65">
        <f t="shared" si="15"/>
        <v>0</v>
      </c>
      <c r="J43" s="65">
        <f t="shared" si="15"/>
        <v>0</v>
      </c>
      <c r="K43" s="65">
        <f t="shared" si="15"/>
        <v>0</v>
      </c>
      <c r="L43" s="65">
        <f t="shared" si="15"/>
        <v>0</v>
      </c>
      <c r="M43" s="65">
        <f t="shared" si="15"/>
        <v>0</v>
      </c>
      <c r="N43" s="29"/>
      <c r="O43" s="29"/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5">
        <f t="shared" ref="E44:M44" si="16">E43+E39</f>
        <v>0</v>
      </c>
      <c r="F44" s="65">
        <f t="shared" si="16"/>
        <v>0</v>
      </c>
      <c r="G44" s="65">
        <f t="shared" si="16"/>
        <v>190.00000000000003</v>
      </c>
      <c r="H44" s="65">
        <f t="shared" si="16"/>
        <v>0</v>
      </c>
      <c r="I44" s="65">
        <f t="shared" si="16"/>
        <v>190.00000000000003</v>
      </c>
      <c r="J44" s="65">
        <f t="shared" si="16"/>
        <v>190.00000000000003</v>
      </c>
      <c r="K44" s="65">
        <f t="shared" si="16"/>
        <v>27906</v>
      </c>
      <c r="L44" s="65">
        <f t="shared" si="16"/>
        <v>0</v>
      </c>
      <c r="M44" s="65">
        <f t="shared" si="16"/>
        <v>27906</v>
      </c>
      <c r="N44" s="29">
        <f t="shared" si="4"/>
        <v>146873.68421052632</v>
      </c>
      <c r="O44" s="29"/>
    </row>
    <row r="45" spans="1:15" ht="20.100000000000001" customHeight="1">
      <c r="A45" s="137" t="s">
        <v>78</v>
      </c>
      <c r="B45" s="45" t="s">
        <v>79</v>
      </c>
      <c r="C45" s="45"/>
      <c r="D45" s="29">
        <v>15</v>
      </c>
      <c r="E45" s="29"/>
      <c r="F45" s="29">
        <f t="shared" si="0"/>
        <v>15</v>
      </c>
      <c r="G45" s="29">
        <v>25</v>
      </c>
      <c r="H45" s="29"/>
      <c r="I45" s="29">
        <f t="shared" si="1"/>
        <v>25</v>
      </c>
      <c r="J45" s="29">
        <f t="shared" si="2"/>
        <v>40</v>
      </c>
      <c r="K45" s="29">
        <v>0.11</v>
      </c>
      <c r="L45" s="29"/>
      <c r="M45" s="29">
        <f t="shared" si="3"/>
        <v>0.11</v>
      </c>
      <c r="N45" s="29">
        <f t="shared" si="4"/>
        <v>4.4000000000000004</v>
      </c>
      <c r="O45" s="29"/>
    </row>
    <row r="46" spans="1:15" ht="20.100000000000001" customHeight="1">
      <c r="A46" s="138"/>
      <c r="B46" s="45" t="s">
        <v>80</v>
      </c>
      <c r="C46" s="45"/>
      <c r="D46" s="29"/>
      <c r="E46" s="29"/>
      <c r="F46" s="29">
        <f t="shared" si="0"/>
        <v>0</v>
      </c>
      <c r="G46" s="29">
        <v>5</v>
      </c>
      <c r="H46" s="29"/>
      <c r="I46" s="29">
        <f t="shared" si="1"/>
        <v>5</v>
      </c>
      <c r="J46" s="29">
        <f t="shared" si="2"/>
        <v>5</v>
      </c>
      <c r="K46" s="29">
        <v>3</v>
      </c>
      <c r="L46" s="29"/>
      <c r="M46" s="29">
        <f t="shared" si="3"/>
        <v>3</v>
      </c>
      <c r="N46" s="29"/>
      <c r="O46" s="29"/>
    </row>
    <row r="47" spans="1:15" ht="20.100000000000001" customHeight="1">
      <c r="A47" s="138"/>
      <c r="B47" s="45" t="s">
        <v>81</v>
      </c>
      <c r="C47" s="45"/>
      <c r="D47" s="29">
        <v>2</v>
      </c>
      <c r="E47" s="29"/>
      <c r="F47" s="29">
        <f t="shared" si="0"/>
        <v>2</v>
      </c>
      <c r="G47" s="29"/>
      <c r="H47" s="29"/>
      <c r="I47" s="29">
        <f t="shared" si="1"/>
        <v>0</v>
      </c>
      <c r="J47" s="29">
        <f t="shared" si="2"/>
        <v>2</v>
      </c>
      <c r="K47" s="29"/>
      <c r="L47" s="29"/>
      <c r="M47" s="29">
        <f t="shared" si="3"/>
        <v>0</v>
      </c>
      <c r="N47" s="29"/>
      <c r="O47" s="29"/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160</v>
      </c>
      <c r="H48" s="29"/>
      <c r="I48" s="29">
        <f t="shared" si="1"/>
        <v>160</v>
      </c>
      <c r="J48" s="29">
        <f t="shared" si="2"/>
        <v>160</v>
      </c>
      <c r="K48" s="29">
        <v>160</v>
      </c>
      <c r="L48" s="29"/>
      <c r="M48" s="29">
        <f t="shared" si="3"/>
        <v>160</v>
      </c>
      <c r="N48" s="29">
        <f t="shared" si="4"/>
        <v>1000</v>
      </c>
      <c r="O48" s="29"/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0</v>
      </c>
      <c r="H49" s="29"/>
      <c r="I49" s="29">
        <f t="shared" si="1"/>
        <v>0</v>
      </c>
      <c r="J49" s="29">
        <f t="shared" si="2"/>
        <v>0</v>
      </c>
      <c r="K49" s="29">
        <v>0</v>
      </c>
      <c r="L49" s="29"/>
      <c r="M49" s="29">
        <f t="shared" si="3"/>
        <v>0</v>
      </c>
      <c r="N49" s="29"/>
      <c r="O49" s="29"/>
    </row>
    <row r="50" spans="1:15" ht="20.100000000000001" customHeight="1">
      <c r="A50" s="139"/>
      <c r="B50" s="42" t="s">
        <v>84</v>
      </c>
      <c r="C50" s="43"/>
      <c r="D50" s="29">
        <f>SUM(D45:D49)</f>
        <v>17</v>
      </c>
      <c r="E50" s="65">
        <f t="shared" ref="E50:M50" si="17">SUM(E45:E49)</f>
        <v>0</v>
      </c>
      <c r="F50" s="65">
        <f t="shared" si="17"/>
        <v>17</v>
      </c>
      <c r="G50" s="65">
        <f t="shared" si="17"/>
        <v>190</v>
      </c>
      <c r="H50" s="65">
        <f t="shared" si="17"/>
        <v>0</v>
      </c>
      <c r="I50" s="65">
        <f t="shared" si="17"/>
        <v>190</v>
      </c>
      <c r="J50" s="65">
        <f t="shared" si="17"/>
        <v>207</v>
      </c>
      <c r="K50" s="65">
        <f t="shared" si="17"/>
        <v>163.11000000000001</v>
      </c>
      <c r="L50" s="65">
        <f t="shared" si="17"/>
        <v>0</v>
      </c>
      <c r="M50" s="65">
        <f t="shared" si="17"/>
        <v>163.11000000000001</v>
      </c>
      <c r="N50" s="29">
        <f t="shared" si="4"/>
        <v>858.47368421052636</v>
      </c>
      <c r="O50" s="29"/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80.400000000000006</v>
      </c>
      <c r="E51" s="65">
        <f t="shared" ref="E51:M51" si="18">E50+E44+E33+E27+E24+E19+E16+E7</f>
        <v>4.5</v>
      </c>
      <c r="F51" s="65">
        <f t="shared" si="18"/>
        <v>84.9</v>
      </c>
      <c r="G51" s="65">
        <f t="shared" si="18"/>
        <v>1456.5</v>
      </c>
      <c r="H51" s="65">
        <f t="shared" si="18"/>
        <v>124.5</v>
      </c>
      <c r="I51" s="65">
        <f t="shared" si="18"/>
        <v>1581</v>
      </c>
      <c r="J51" s="65">
        <f t="shared" si="18"/>
        <v>1665.9</v>
      </c>
      <c r="K51" s="65">
        <f t="shared" si="18"/>
        <v>35827.11</v>
      </c>
      <c r="L51" s="65">
        <f t="shared" si="18"/>
        <v>7</v>
      </c>
      <c r="M51" s="65">
        <f t="shared" si="18"/>
        <v>35834.11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="95" zoomScaleNormal="95" workbookViewId="0">
      <selection activeCell="O24" sqref="O24"/>
    </sheetView>
  </sheetViews>
  <sheetFormatPr defaultColWidth="9.140625" defaultRowHeight="15"/>
  <cols>
    <col min="1" max="1" width="11.42578125" style="4" customWidth="1"/>
    <col min="2" max="2" width="17.42578125" style="4" customWidth="1"/>
    <col min="3" max="3" width="17.7109375" style="4" customWidth="1"/>
    <col min="4" max="4" width="10.140625" style="4" customWidth="1"/>
    <col min="5" max="5" width="6.5703125" style="4" customWidth="1"/>
    <col min="6" max="6" width="11.42578125" style="4" customWidth="1"/>
    <col min="7" max="7" width="11" style="4" bestFit="1" customWidth="1"/>
    <col min="8" max="8" width="6.85546875" style="4" customWidth="1"/>
    <col min="9" max="9" width="11.140625" style="4" bestFit="1" customWidth="1"/>
    <col min="10" max="10" width="10.7109375" style="4" bestFit="1" customWidth="1"/>
    <col min="11" max="11" width="10.85546875" style="4" bestFit="1" customWidth="1"/>
    <col min="12" max="12" width="6.85546875" style="4" customWidth="1"/>
    <col min="13" max="13" width="9" style="4" customWidth="1"/>
    <col min="14" max="14" width="10" style="4" customWidth="1"/>
    <col min="15" max="15" width="5.7109375" style="4" customWidth="1"/>
    <col min="16" max="16384" width="9.140625" style="4"/>
  </cols>
  <sheetData>
    <row r="1" spans="1:15" s="11" customFormat="1" ht="20.100000000000001" customHeight="1">
      <c r="A1" s="109" t="s">
        <v>127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4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55"/>
      <c r="D4" s="52">
        <v>633</v>
      </c>
      <c r="E4" s="29"/>
      <c r="F4" s="29">
        <f>SUM(D4:E4)</f>
        <v>633</v>
      </c>
      <c r="G4" s="29">
        <v>17817</v>
      </c>
      <c r="H4" s="29"/>
      <c r="I4" s="29">
        <f>SUM(G4:H4)</f>
        <v>17817</v>
      </c>
      <c r="J4" s="29">
        <f>I4+F4</f>
        <v>18450</v>
      </c>
      <c r="K4" s="29">
        <v>206000</v>
      </c>
      <c r="L4" s="29"/>
      <c r="M4" s="29">
        <f>L4+K4</f>
        <v>206000</v>
      </c>
      <c r="N4" s="29">
        <f>K4/G4*1000</f>
        <v>11561.991356569568</v>
      </c>
      <c r="O4" s="29"/>
    </row>
    <row r="5" spans="1:15" ht="20.100000000000001" customHeight="1">
      <c r="A5" s="136"/>
      <c r="B5" s="40" t="s">
        <v>36</v>
      </c>
      <c r="C5" s="55"/>
      <c r="D5" s="52">
        <v>7</v>
      </c>
      <c r="E5" s="29"/>
      <c r="F5" s="29">
        <f t="shared" ref="F5:F49" si="0">SUM(D5:E5)</f>
        <v>7</v>
      </c>
      <c r="G5" s="29">
        <v>36</v>
      </c>
      <c r="H5" s="29"/>
      <c r="I5" s="29">
        <f t="shared" ref="I5:I49" si="1">SUM(G5:H5)</f>
        <v>36</v>
      </c>
      <c r="J5" s="29">
        <f t="shared" ref="J5:J49" si="2">I5+F5</f>
        <v>43</v>
      </c>
      <c r="K5" s="29">
        <v>200</v>
      </c>
      <c r="L5" s="29"/>
      <c r="M5" s="50">
        <f t="shared" ref="M5:M15" si="3">L5+K5</f>
        <v>200</v>
      </c>
      <c r="N5" s="29">
        <f t="shared" ref="N5:N50" si="4">K5/G5*1000</f>
        <v>5555.5555555555557</v>
      </c>
      <c r="O5" s="29"/>
    </row>
    <row r="6" spans="1:15" ht="20.100000000000001" customHeight="1">
      <c r="A6" s="136"/>
      <c r="B6" s="40" t="s">
        <v>37</v>
      </c>
      <c r="C6" s="55"/>
      <c r="D6" s="52">
        <v>17.5</v>
      </c>
      <c r="E6" s="29"/>
      <c r="F6" s="29">
        <f t="shared" si="0"/>
        <v>17.5</v>
      </c>
      <c r="G6" s="29">
        <v>57</v>
      </c>
      <c r="H6" s="29"/>
      <c r="I6" s="29">
        <f t="shared" si="1"/>
        <v>57</v>
      </c>
      <c r="J6" s="29">
        <f t="shared" si="2"/>
        <v>74.5</v>
      </c>
      <c r="K6" s="29">
        <v>80</v>
      </c>
      <c r="L6" s="29"/>
      <c r="M6" s="50">
        <f t="shared" si="3"/>
        <v>80</v>
      </c>
      <c r="N6" s="29">
        <f t="shared" si="4"/>
        <v>1403.5087719298244</v>
      </c>
      <c r="O6" s="29"/>
    </row>
    <row r="7" spans="1:15" ht="20.100000000000001" customHeight="1">
      <c r="A7" s="136"/>
      <c r="B7" s="40" t="s">
        <v>38</v>
      </c>
      <c r="C7" s="55"/>
      <c r="D7" s="52">
        <f>SUM(D4:D6)</f>
        <v>657.5</v>
      </c>
      <c r="E7" s="65">
        <f t="shared" ref="E7:M7" si="5">SUM(E4:E6)</f>
        <v>0</v>
      </c>
      <c r="F7" s="65">
        <f t="shared" si="5"/>
        <v>657.5</v>
      </c>
      <c r="G7" s="65">
        <f t="shared" si="5"/>
        <v>17910</v>
      </c>
      <c r="H7" s="65">
        <f t="shared" si="5"/>
        <v>0</v>
      </c>
      <c r="I7" s="65">
        <f t="shared" si="5"/>
        <v>17910</v>
      </c>
      <c r="J7" s="65">
        <f t="shared" si="5"/>
        <v>18567.5</v>
      </c>
      <c r="K7" s="65">
        <f t="shared" si="5"/>
        <v>206280</v>
      </c>
      <c r="L7" s="65">
        <f t="shared" si="5"/>
        <v>0</v>
      </c>
      <c r="M7" s="65">
        <f t="shared" si="5"/>
        <v>206280</v>
      </c>
      <c r="N7" s="29">
        <f t="shared" si="4"/>
        <v>11517.587939698493</v>
      </c>
      <c r="O7" s="29"/>
    </row>
    <row r="8" spans="1:15" ht="20.100000000000001" customHeight="1">
      <c r="A8" s="137" t="s">
        <v>39</v>
      </c>
      <c r="B8" s="149" t="s">
        <v>40</v>
      </c>
      <c r="C8" s="151"/>
      <c r="D8" s="30">
        <v>8.5</v>
      </c>
      <c r="E8" s="29"/>
      <c r="F8" s="29">
        <f t="shared" si="0"/>
        <v>8.5</v>
      </c>
      <c r="G8" s="29">
        <v>93</v>
      </c>
      <c r="H8" s="29"/>
      <c r="I8" s="29">
        <f t="shared" si="1"/>
        <v>93</v>
      </c>
      <c r="J8" s="29">
        <f t="shared" si="2"/>
        <v>101.5</v>
      </c>
      <c r="K8" s="29">
        <v>80</v>
      </c>
      <c r="L8" s="29"/>
      <c r="M8" s="50">
        <f t="shared" si="3"/>
        <v>80</v>
      </c>
      <c r="N8" s="29">
        <f t="shared" si="4"/>
        <v>860.21505376344089</v>
      </c>
      <c r="O8" s="29"/>
    </row>
    <row r="9" spans="1:15" ht="20.100000000000001" customHeight="1">
      <c r="A9" s="138" t="s">
        <v>39</v>
      </c>
      <c r="B9" s="40" t="s">
        <v>41</v>
      </c>
      <c r="C9" s="55"/>
      <c r="D9" s="52">
        <v>6.5</v>
      </c>
      <c r="E9" s="29"/>
      <c r="F9" s="29">
        <f t="shared" si="0"/>
        <v>6.5</v>
      </c>
      <c r="G9" s="29">
        <v>39</v>
      </c>
      <c r="H9" s="29"/>
      <c r="I9" s="29">
        <f t="shared" si="1"/>
        <v>39</v>
      </c>
      <c r="J9" s="29">
        <f t="shared" si="2"/>
        <v>45.5</v>
      </c>
      <c r="K9" s="29">
        <v>200</v>
      </c>
      <c r="L9" s="29"/>
      <c r="M9" s="50">
        <f t="shared" si="3"/>
        <v>200</v>
      </c>
      <c r="N9" s="29">
        <f t="shared" si="4"/>
        <v>5128.2051282051289</v>
      </c>
      <c r="O9" s="29"/>
    </row>
    <row r="10" spans="1:15" ht="20.100000000000001" customHeight="1">
      <c r="A10" s="138"/>
      <c r="B10" s="40" t="s">
        <v>42</v>
      </c>
      <c r="C10" s="55"/>
      <c r="D10" s="52">
        <v>1</v>
      </c>
      <c r="E10" s="29"/>
      <c r="F10" s="29">
        <f t="shared" si="0"/>
        <v>1</v>
      </c>
      <c r="G10" s="29">
        <v>17</v>
      </c>
      <c r="H10" s="29"/>
      <c r="I10" s="29">
        <f t="shared" si="1"/>
        <v>17</v>
      </c>
      <c r="J10" s="29">
        <f t="shared" si="2"/>
        <v>18</v>
      </c>
      <c r="K10" s="29">
        <v>70</v>
      </c>
      <c r="L10" s="29"/>
      <c r="M10" s="50">
        <f t="shared" si="3"/>
        <v>70</v>
      </c>
      <c r="N10" s="29">
        <f t="shared" si="4"/>
        <v>4117.6470588235288</v>
      </c>
      <c r="O10" s="29"/>
    </row>
    <row r="11" spans="1:15" ht="20.100000000000001" customHeight="1">
      <c r="A11" s="138"/>
      <c r="B11" s="40" t="s">
        <v>43</v>
      </c>
      <c r="C11" s="55"/>
      <c r="D11" s="52">
        <v>1</v>
      </c>
      <c r="E11" s="29"/>
      <c r="F11" s="29">
        <f t="shared" si="0"/>
        <v>1</v>
      </c>
      <c r="G11" s="29">
        <v>30</v>
      </c>
      <c r="H11" s="29"/>
      <c r="I11" s="29">
        <f t="shared" si="1"/>
        <v>30</v>
      </c>
      <c r="J11" s="29">
        <f t="shared" si="2"/>
        <v>31</v>
      </c>
      <c r="K11" s="29">
        <v>70</v>
      </c>
      <c r="L11" s="29"/>
      <c r="M11" s="50">
        <f t="shared" si="3"/>
        <v>70</v>
      </c>
      <c r="N11" s="29">
        <f t="shared" si="4"/>
        <v>2333.3333333333335</v>
      </c>
      <c r="O11" s="29"/>
    </row>
    <row r="12" spans="1:15" ht="20.100000000000001" customHeight="1">
      <c r="A12" s="138"/>
      <c r="B12" s="40" t="s">
        <v>44</v>
      </c>
      <c r="C12" s="55"/>
      <c r="D12" s="52">
        <v>5</v>
      </c>
      <c r="E12" s="29"/>
      <c r="F12" s="29">
        <f t="shared" si="0"/>
        <v>5</v>
      </c>
      <c r="G12" s="29">
        <v>215</v>
      </c>
      <c r="H12" s="29"/>
      <c r="I12" s="29">
        <f t="shared" si="1"/>
        <v>215</v>
      </c>
      <c r="J12" s="29">
        <f t="shared" si="2"/>
        <v>220</v>
      </c>
      <c r="K12" s="29">
        <v>400</v>
      </c>
      <c r="L12" s="29"/>
      <c r="M12" s="50">
        <f t="shared" si="3"/>
        <v>400</v>
      </c>
      <c r="N12" s="29">
        <f t="shared" si="4"/>
        <v>1860.4651162790697</v>
      </c>
      <c r="O12" s="29"/>
    </row>
    <row r="13" spans="1:15" ht="20.100000000000001" customHeight="1">
      <c r="A13" s="138"/>
      <c r="B13" s="40" t="s">
        <v>45</v>
      </c>
      <c r="C13" s="55"/>
      <c r="D13" s="52">
        <v>0</v>
      </c>
      <c r="E13" s="29"/>
      <c r="F13" s="29">
        <f t="shared" si="0"/>
        <v>0</v>
      </c>
      <c r="G13" s="29">
        <v>9</v>
      </c>
      <c r="H13" s="29"/>
      <c r="I13" s="29">
        <f t="shared" si="1"/>
        <v>9</v>
      </c>
      <c r="J13" s="29">
        <f t="shared" si="2"/>
        <v>9</v>
      </c>
      <c r="K13" s="29">
        <v>5</v>
      </c>
      <c r="L13" s="29"/>
      <c r="M13" s="50">
        <f t="shared" si="3"/>
        <v>5</v>
      </c>
      <c r="N13" s="29">
        <f t="shared" si="4"/>
        <v>555.55555555555554</v>
      </c>
      <c r="O13" s="29"/>
    </row>
    <row r="14" spans="1:15" ht="20.100000000000001" customHeight="1">
      <c r="A14" s="138"/>
      <c r="B14" s="40" t="s">
        <v>46</v>
      </c>
      <c r="C14" s="55"/>
      <c r="D14" s="52">
        <v>1</v>
      </c>
      <c r="E14" s="29"/>
      <c r="F14" s="29">
        <f t="shared" si="0"/>
        <v>1</v>
      </c>
      <c r="G14" s="29">
        <v>57</v>
      </c>
      <c r="H14" s="29"/>
      <c r="I14" s="29">
        <f t="shared" si="1"/>
        <v>57</v>
      </c>
      <c r="J14" s="29">
        <f t="shared" si="2"/>
        <v>58</v>
      </c>
      <c r="K14" s="29">
        <v>150</v>
      </c>
      <c r="L14" s="29"/>
      <c r="M14" s="50">
        <f t="shared" si="3"/>
        <v>150</v>
      </c>
      <c r="N14" s="29">
        <f t="shared" si="4"/>
        <v>2631.5789473684213</v>
      </c>
      <c r="O14" s="29"/>
    </row>
    <row r="15" spans="1:15" ht="20.100000000000001" customHeight="1">
      <c r="A15" s="138"/>
      <c r="B15" s="40" t="s">
        <v>47</v>
      </c>
      <c r="C15" s="55"/>
      <c r="D15" s="52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50">
        <f t="shared" si="3"/>
        <v>0</v>
      </c>
      <c r="N15" s="29"/>
      <c r="O15" s="29"/>
    </row>
    <row r="16" spans="1:15" ht="20.100000000000001" customHeight="1">
      <c r="A16" s="139"/>
      <c r="B16" s="149" t="s">
        <v>48</v>
      </c>
      <c r="C16" s="151"/>
      <c r="D16" s="30">
        <f>SUM(D8:D15)</f>
        <v>23</v>
      </c>
      <c r="E16" s="30">
        <f t="shared" ref="E16:M16" si="6">SUM(E8:E15)</f>
        <v>0</v>
      </c>
      <c r="F16" s="30">
        <f t="shared" si="6"/>
        <v>23</v>
      </c>
      <c r="G16" s="30">
        <f t="shared" si="6"/>
        <v>460</v>
      </c>
      <c r="H16" s="30">
        <f t="shared" si="6"/>
        <v>0</v>
      </c>
      <c r="I16" s="30">
        <f t="shared" si="6"/>
        <v>460</v>
      </c>
      <c r="J16" s="30">
        <f t="shared" si="6"/>
        <v>483</v>
      </c>
      <c r="K16" s="30">
        <f t="shared" si="6"/>
        <v>975</v>
      </c>
      <c r="L16" s="30">
        <f t="shared" si="6"/>
        <v>0</v>
      </c>
      <c r="M16" s="30">
        <f t="shared" si="6"/>
        <v>975</v>
      </c>
      <c r="N16" s="29">
        <f t="shared" si="4"/>
        <v>2119.565217391304</v>
      </c>
      <c r="O16" s="29"/>
    </row>
    <row r="17" spans="1:15" ht="20.100000000000001" customHeight="1">
      <c r="A17" s="140" t="s">
        <v>49</v>
      </c>
      <c r="B17" s="149" t="s">
        <v>50</v>
      </c>
      <c r="C17" s="151"/>
      <c r="D17" s="30">
        <v>1</v>
      </c>
      <c r="E17" s="29">
        <v>30</v>
      </c>
      <c r="F17" s="29">
        <f t="shared" si="0"/>
        <v>31</v>
      </c>
      <c r="G17" s="29">
        <v>25</v>
      </c>
      <c r="H17" s="29"/>
      <c r="I17" s="29">
        <f t="shared" si="1"/>
        <v>25</v>
      </c>
      <c r="J17" s="29">
        <f t="shared" si="2"/>
        <v>56</v>
      </c>
      <c r="K17" s="29">
        <v>25</v>
      </c>
      <c r="L17" s="29">
        <v>5</v>
      </c>
      <c r="M17" s="75">
        <f t="shared" ref="M17:M49" si="7">L17+K17</f>
        <v>30</v>
      </c>
      <c r="N17" s="29">
        <f t="shared" si="4"/>
        <v>1000</v>
      </c>
      <c r="O17" s="29"/>
    </row>
    <row r="18" spans="1:15" ht="20.100000000000001" customHeight="1">
      <c r="A18" s="141" t="s">
        <v>49</v>
      </c>
      <c r="B18" s="149" t="s">
        <v>51</v>
      </c>
      <c r="C18" s="151"/>
      <c r="D18" s="30">
        <v>0</v>
      </c>
      <c r="E18" s="29"/>
      <c r="F18" s="29">
        <f t="shared" si="0"/>
        <v>0</v>
      </c>
      <c r="G18" s="29">
        <v>1</v>
      </c>
      <c r="H18" s="29"/>
      <c r="I18" s="29">
        <f t="shared" si="1"/>
        <v>1</v>
      </c>
      <c r="J18" s="29">
        <f t="shared" si="2"/>
        <v>1</v>
      </c>
      <c r="K18" s="29">
        <v>3</v>
      </c>
      <c r="L18" s="29"/>
      <c r="M18" s="29">
        <f t="shared" si="7"/>
        <v>3</v>
      </c>
      <c r="N18" s="29">
        <f t="shared" si="4"/>
        <v>3000</v>
      </c>
      <c r="O18" s="29"/>
    </row>
    <row r="19" spans="1:15" ht="20.100000000000001" customHeight="1">
      <c r="A19" s="142"/>
      <c r="B19" s="156" t="s">
        <v>52</v>
      </c>
      <c r="C19" s="157"/>
      <c r="D19" s="30">
        <f>SUM(D17:D18)</f>
        <v>1</v>
      </c>
      <c r="E19" s="30">
        <f t="shared" ref="E19:M19" si="8">SUM(E17:E18)</f>
        <v>30</v>
      </c>
      <c r="F19" s="30">
        <f t="shared" si="8"/>
        <v>31</v>
      </c>
      <c r="G19" s="30">
        <f t="shared" si="8"/>
        <v>26</v>
      </c>
      <c r="H19" s="30">
        <f t="shared" si="8"/>
        <v>0</v>
      </c>
      <c r="I19" s="30">
        <f t="shared" si="8"/>
        <v>26</v>
      </c>
      <c r="J19" s="30">
        <f t="shared" si="8"/>
        <v>57</v>
      </c>
      <c r="K19" s="30">
        <f t="shared" si="8"/>
        <v>28</v>
      </c>
      <c r="L19" s="30">
        <f t="shared" si="8"/>
        <v>5</v>
      </c>
      <c r="M19" s="30">
        <f t="shared" si="8"/>
        <v>33</v>
      </c>
      <c r="N19" s="58">
        <f t="shared" si="4"/>
        <v>1076.9230769230769</v>
      </c>
      <c r="O19" s="29"/>
    </row>
    <row r="20" spans="1:15" ht="20.100000000000001" customHeight="1">
      <c r="A20" s="137" t="s">
        <v>53</v>
      </c>
      <c r="B20" s="149" t="s">
        <v>54</v>
      </c>
      <c r="C20" s="15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9"/>
    </row>
    <row r="21" spans="1:15" ht="20.100000000000001" customHeight="1">
      <c r="A21" s="138"/>
      <c r="B21" s="149" t="s">
        <v>55</v>
      </c>
      <c r="C21" s="151"/>
      <c r="D21" s="30">
        <v>7</v>
      </c>
      <c r="E21" s="29">
        <v>1600</v>
      </c>
      <c r="F21" s="29">
        <f t="shared" si="0"/>
        <v>1607</v>
      </c>
      <c r="G21" s="29">
        <v>50</v>
      </c>
      <c r="H21" s="29">
        <v>547</v>
      </c>
      <c r="I21" s="29">
        <f t="shared" si="1"/>
        <v>597</v>
      </c>
      <c r="J21" s="29">
        <f t="shared" si="2"/>
        <v>2204</v>
      </c>
      <c r="K21" s="29">
        <v>25</v>
      </c>
      <c r="L21" s="29">
        <v>50</v>
      </c>
      <c r="M21" s="29">
        <f t="shared" si="7"/>
        <v>75</v>
      </c>
      <c r="N21" s="29">
        <f t="shared" si="4"/>
        <v>500</v>
      </c>
      <c r="O21" s="29">
        <f t="shared" ref="O21:O50" si="9">L21/H21*1000</f>
        <v>91.407678244972573</v>
      </c>
    </row>
    <row r="22" spans="1:15" ht="20.100000000000001" customHeight="1">
      <c r="A22" s="138"/>
      <c r="B22" s="149" t="s">
        <v>56</v>
      </c>
      <c r="C22" s="151"/>
      <c r="D22" s="30">
        <v>41</v>
      </c>
      <c r="E22" s="29"/>
      <c r="F22" s="29">
        <f t="shared" si="0"/>
        <v>41</v>
      </c>
      <c r="G22" s="29">
        <v>399</v>
      </c>
      <c r="H22" s="29"/>
      <c r="I22" s="29">
        <f t="shared" si="1"/>
        <v>399</v>
      </c>
      <c r="J22" s="29">
        <f t="shared" si="2"/>
        <v>440</v>
      </c>
      <c r="K22" s="29">
        <v>350</v>
      </c>
      <c r="L22" s="29"/>
      <c r="M22" s="29">
        <f t="shared" si="7"/>
        <v>350</v>
      </c>
      <c r="N22" s="29">
        <f t="shared" si="4"/>
        <v>877.19298245614027</v>
      </c>
      <c r="O22" s="29"/>
    </row>
    <row r="23" spans="1:15" ht="20.100000000000001" customHeight="1">
      <c r="A23" s="138"/>
      <c r="B23" s="149" t="s">
        <v>57</v>
      </c>
      <c r="C23" s="151"/>
      <c r="D23" s="30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7"/>
        <v>0</v>
      </c>
      <c r="N23" s="29"/>
      <c r="O23" s="29"/>
    </row>
    <row r="24" spans="1:15" ht="20.100000000000001" customHeight="1">
      <c r="A24" s="139"/>
      <c r="B24" s="149" t="s">
        <v>58</v>
      </c>
      <c r="C24" s="151"/>
      <c r="D24" s="30">
        <f>SUM(D21:D23)</f>
        <v>48</v>
      </c>
      <c r="E24" s="30">
        <f t="shared" ref="E24:M24" si="10">SUM(E21:E23)</f>
        <v>1600</v>
      </c>
      <c r="F24" s="30">
        <f t="shared" si="10"/>
        <v>1648</v>
      </c>
      <c r="G24" s="30">
        <f t="shared" si="10"/>
        <v>449</v>
      </c>
      <c r="H24" s="30">
        <f t="shared" si="10"/>
        <v>547</v>
      </c>
      <c r="I24" s="30">
        <f t="shared" si="10"/>
        <v>996</v>
      </c>
      <c r="J24" s="30">
        <f t="shared" si="10"/>
        <v>2644</v>
      </c>
      <c r="K24" s="30">
        <f t="shared" si="10"/>
        <v>375</v>
      </c>
      <c r="L24" s="30">
        <f t="shared" si="10"/>
        <v>50</v>
      </c>
      <c r="M24" s="30">
        <f t="shared" si="10"/>
        <v>425</v>
      </c>
      <c r="N24" s="29">
        <f t="shared" si="4"/>
        <v>835.18930957683745</v>
      </c>
      <c r="O24" s="29">
        <f t="shared" si="9"/>
        <v>91.407678244972573</v>
      </c>
    </row>
    <row r="25" spans="1:15" ht="20.100000000000001" customHeight="1">
      <c r="A25" s="140" t="s">
        <v>89</v>
      </c>
      <c r="B25" s="149" t="s">
        <v>59</v>
      </c>
      <c r="C25" s="151"/>
      <c r="D25" s="30">
        <v>2.5</v>
      </c>
      <c r="E25" s="29"/>
      <c r="F25" s="29">
        <f t="shared" si="0"/>
        <v>2.5</v>
      </c>
      <c r="G25" s="29"/>
      <c r="H25" s="29"/>
      <c r="I25" s="29">
        <f t="shared" si="1"/>
        <v>0</v>
      </c>
      <c r="J25" s="29">
        <f t="shared" si="2"/>
        <v>2.5</v>
      </c>
      <c r="K25" s="29"/>
      <c r="L25" s="29"/>
      <c r="M25" s="29">
        <f t="shared" si="7"/>
        <v>0</v>
      </c>
      <c r="N25" s="29"/>
      <c r="O25" s="29"/>
    </row>
    <row r="26" spans="1:15" ht="20.100000000000001" customHeight="1">
      <c r="A26" s="141"/>
      <c r="B26" s="149" t="s">
        <v>60</v>
      </c>
      <c r="C26" s="151"/>
      <c r="D26" s="30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7"/>
        <v>0</v>
      </c>
      <c r="N26" s="29"/>
      <c r="O26" s="29"/>
    </row>
    <row r="27" spans="1:15" ht="20.100000000000001" customHeight="1">
      <c r="A27" s="142"/>
      <c r="B27" s="149" t="s">
        <v>61</v>
      </c>
      <c r="C27" s="151"/>
      <c r="D27" s="30">
        <f>SUM(D25:D26)</f>
        <v>2.5</v>
      </c>
      <c r="E27" s="30">
        <f t="shared" ref="E27:M27" si="11">SUM(E25:E26)</f>
        <v>0</v>
      </c>
      <c r="F27" s="30">
        <f t="shared" si="11"/>
        <v>2.5</v>
      </c>
      <c r="G27" s="30">
        <f t="shared" si="11"/>
        <v>0</v>
      </c>
      <c r="H27" s="30">
        <f t="shared" si="11"/>
        <v>0</v>
      </c>
      <c r="I27" s="30">
        <f t="shared" si="11"/>
        <v>0</v>
      </c>
      <c r="J27" s="30">
        <f t="shared" si="11"/>
        <v>2.5</v>
      </c>
      <c r="K27" s="30">
        <f t="shared" si="11"/>
        <v>0</v>
      </c>
      <c r="L27" s="30">
        <f t="shared" si="11"/>
        <v>0</v>
      </c>
      <c r="M27" s="30">
        <f t="shared" si="11"/>
        <v>0</v>
      </c>
      <c r="N27" s="29"/>
      <c r="O27" s="29"/>
    </row>
    <row r="28" spans="1:15" ht="20.100000000000001" customHeight="1">
      <c r="A28" s="152" t="s">
        <v>62</v>
      </c>
      <c r="B28" s="149" t="s">
        <v>63</v>
      </c>
      <c r="C28" s="151"/>
      <c r="D28" s="30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7"/>
        <v>0</v>
      </c>
      <c r="N28" s="29"/>
      <c r="O28" s="29"/>
    </row>
    <row r="29" spans="1:15" ht="20.100000000000001" customHeight="1">
      <c r="A29" s="153"/>
      <c r="B29" s="149" t="s">
        <v>64</v>
      </c>
      <c r="C29" s="151"/>
      <c r="D29" s="30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7"/>
        <v>0</v>
      </c>
      <c r="N29" s="29"/>
      <c r="O29" s="29"/>
    </row>
    <row r="30" spans="1:15" ht="20.100000000000001" customHeight="1">
      <c r="A30" s="153"/>
      <c r="B30" s="149" t="s">
        <v>65</v>
      </c>
      <c r="C30" s="151"/>
      <c r="D30" s="30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7"/>
        <v>0</v>
      </c>
      <c r="N30" s="29"/>
      <c r="O30" s="29"/>
    </row>
    <row r="31" spans="1:15" ht="20.100000000000001" customHeight="1">
      <c r="A31" s="153"/>
      <c r="B31" s="149" t="s">
        <v>66</v>
      </c>
      <c r="C31" s="151"/>
      <c r="D31" s="30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7"/>
        <v>0</v>
      </c>
      <c r="N31" s="29"/>
      <c r="O31" s="29"/>
    </row>
    <row r="32" spans="1:15" ht="20.100000000000001" customHeight="1">
      <c r="A32" s="153"/>
      <c r="B32" s="149" t="s">
        <v>67</v>
      </c>
      <c r="C32" s="151"/>
      <c r="D32" s="30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7"/>
        <v>0</v>
      </c>
      <c r="N32" s="29"/>
      <c r="O32" s="29"/>
    </row>
    <row r="33" spans="1:15" ht="20.100000000000001" customHeight="1">
      <c r="A33" s="154"/>
      <c r="B33" s="42" t="s">
        <v>68</v>
      </c>
      <c r="C33" s="53"/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29"/>
      <c r="O33" s="29"/>
    </row>
    <row r="34" spans="1:15" ht="20.100000000000001" customHeight="1">
      <c r="A34" s="152" t="s">
        <v>69</v>
      </c>
      <c r="B34" s="152" t="s">
        <v>70</v>
      </c>
      <c r="C34" s="45" t="s">
        <v>71</v>
      </c>
      <c r="D34" s="52">
        <f t="shared" ref="D34:D39" si="12">SUM(D28:D33)</f>
        <v>0</v>
      </c>
      <c r="E34" s="29"/>
      <c r="F34" s="29">
        <f t="shared" si="0"/>
        <v>0</v>
      </c>
      <c r="G34" s="29"/>
      <c r="H34" s="29"/>
      <c r="I34" s="29">
        <f t="shared" si="1"/>
        <v>0</v>
      </c>
      <c r="J34" s="29">
        <f t="shared" si="2"/>
        <v>0</v>
      </c>
      <c r="K34" s="29"/>
      <c r="L34" s="29"/>
      <c r="M34" s="29">
        <f t="shared" si="7"/>
        <v>0</v>
      </c>
      <c r="N34" s="29"/>
      <c r="O34" s="29"/>
    </row>
    <row r="35" spans="1:15" ht="20.100000000000001" customHeight="1">
      <c r="A35" s="153"/>
      <c r="B35" s="153"/>
      <c r="C35" s="45" t="s">
        <v>22</v>
      </c>
      <c r="D35" s="52">
        <f t="shared" si="12"/>
        <v>0</v>
      </c>
      <c r="E35" s="29"/>
      <c r="F35" s="29">
        <f t="shared" si="0"/>
        <v>0</v>
      </c>
      <c r="G35" s="29">
        <v>0.8</v>
      </c>
      <c r="H35" s="29"/>
      <c r="I35" s="29">
        <f t="shared" si="1"/>
        <v>0.8</v>
      </c>
      <c r="J35" s="29">
        <f t="shared" si="2"/>
        <v>0.8</v>
      </c>
      <c r="K35" s="29">
        <v>370</v>
      </c>
      <c r="L35" s="29"/>
      <c r="M35" s="29">
        <f t="shared" si="7"/>
        <v>370</v>
      </c>
      <c r="N35" s="29">
        <f t="shared" si="4"/>
        <v>462500</v>
      </c>
      <c r="O35" s="29"/>
    </row>
    <row r="36" spans="1:15" ht="20.100000000000001" customHeight="1">
      <c r="A36" s="153"/>
      <c r="B36" s="153"/>
      <c r="C36" s="45" t="s">
        <v>23</v>
      </c>
      <c r="D36" s="52">
        <f t="shared" si="12"/>
        <v>0</v>
      </c>
      <c r="E36" s="29"/>
      <c r="F36" s="29">
        <f t="shared" si="0"/>
        <v>0</v>
      </c>
      <c r="G36" s="29">
        <v>1.2</v>
      </c>
      <c r="H36" s="29"/>
      <c r="I36" s="29">
        <f t="shared" si="1"/>
        <v>1.2</v>
      </c>
      <c r="J36" s="29">
        <f t="shared" si="2"/>
        <v>1.2</v>
      </c>
      <c r="K36" s="29">
        <v>90</v>
      </c>
      <c r="L36" s="29"/>
      <c r="M36" s="29">
        <f t="shared" si="7"/>
        <v>90</v>
      </c>
      <c r="N36" s="29">
        <f t="shared" si="4"/>
        <v>75000</v>
      </c>
      <c r="O36" s="29"/>
    </row>
    <row r="37" spans="1:15" ht="20.100000000000001" customHeight="1">
      <c r="A37" s="153"/>
      <c r="B37" s="153"/>
      <c r="C37" s="45" t="s">
        <v>24</v>
      </c>
      <c r="D37" s="52">
        <f t="shared" si="12"/>
        <v>0</v>
      </c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7"/>
        <v>0</v>
      </c>
      <c r="N37" s="29"/>
      <c r="O37" s="29"/>
    </row>
    <row r="38" spans="1:15" ht="20.100000000000001" customHeight="1">
      <c r="A38" s="153"/>
      <c r="B38" s="153"/>
      <c r="C38" s="45" t="s">
        <v>25</v>
      </c>
      <c r="D38" s="52">
        <f t="shared" si="12"/>
        <v>0</v>
      </c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7"/>
        <v>0</v>
      </c>
      <c r="N38" s="29"/>
      <c r="O38" s="29"/>
    </row>
    <row r="39" spans="1:15" ht="20.100000000000001" customHeight="1">
      <c r="A39" s="153"/>
      <c r="B39" s="154"/>
      <c r="C39" s="30" t="s">
        <v>72</v>
      </c>
      <c r="D39" s="52">
        <f t="shared" si="12"/>
        <v>0</v>
      </c>
      <c r="E39" s="65">
        <f t="shared" ref="E39" si="13">SUM(E33:E38)</f>
        <v>0</v>
      </c>
      <c r="F39" s="65">
        <f t="shared" ref="F39" si="14">SUM(F33:F38)</f>
        <v>0</v>
      </c>
      <c r="G39" s="65">
        <f t="shared" ref="G39" si="15">SUM(G33:G38)</f>
        <v>2</v>
      </c>
      <c r="H39" s="65">
        <f t="shared" ref="H39" si="16">SUM(H33:H38)</f>
        <v>0</v>
      </c>
      <c r="I39" s="65">
        <f t="shared" ref="I39" si="17">SUM(I33:I38)</f>
        <v>2</v>
      </c>
      <c r="J39" s="65">
        <f t="shared" ref="J39" si="18">SUM(J33:J38)</f>
        <v>2</v>
      </c>
      <c r="K39" s="65">
        <f t="shared" ref="K39" si="19">SUM(K33:K38)</f>
        <v>460</v>
      </c>
      <c r="L39" s="65">
        <f t="shared" ref="L39" si="20">SUM(L33:L38)</f>
        <v>0</v>
      </c>
      <c r="M39" s="65">
        <f t="shared" ref="M39" si="21">SUM(M33:M38)</f>
        <v>460</v>
      </c>
      <c r="N39" s="29">
        <f t="shared" si="4"/>
        <v>230000</v>
      </c>
      <c r="O39" s="29"/>
    </row>
    <row r="40" spans="1:15" ht="20.100000000000001" customHeight="1">
      <c r="A40" s="153"/>
      <c r="B40" s="152" t="s">
        <v>73</v>
      </c>
      <c r="C40" s="45" t="s">
        <v>21</v>
      </c>
      <c r="D40" s="52">
        <f t="shared" ref="D40:L43" si="22">SUM(D36)</f>
        <v>0</v>
      </c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7"/>
        <v>0</v>
      </c>
      <c r="N40" s="29"/>
      <c r="O40" s="29"/>
    </row>
    <row r="41" spans="1:15" ht="20.100000000000001" customHeight="1">
      <c r="A41" s="153"/>
      <c r="B41" s="153"/>
      <c r="C41" s="45" t="s">
        <v>74</v>
      </c>
      <c r="D41" s="52">
        <f t="shared" si="22"/>
        <v>0</v>
      </c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7"/>
        <v>0</v>
      </c>
      <c r="N41" s="29"/>
      <c r="O41" s="29"/>
    </row>
    <row r="42" spans="1:15" ht="20.100000000000001" customHeight="1">
      <c r="A42" s="153"/>
      <c r="B42" s="153"/>
      <c r="C42" s="45" t="s">
        <v>75</v>
      </c>
      <c r="D42" s="52">
        <f t="shared" si="22"/>
        <v>0</v>
      </c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7"/>
        <v>0</v>
      </c>
      <c r="N42" s="29"/>
      <c r="O42" s="29"/>
    </row>
    <row r="43" spans="1:15" ht="20.100000000000001" customHeight="1">
      <c r="A43" s="153"/>
      <c r="B43" s="154"/>
      <c r="C43" s="30" t="s">
        <v>76</v>
      </c>
      <c r="D43" s="52">
        <f t="shared" si="22"/>
        <v>0</v>
      </c>
      <c r="E43" s="65">
        <f t="shared" si="22"/>
        <v>0</v>
      </c>
      <c r="F43" s="65">
        <f t="shared" si="22"/>
        <v>0</v>
      </c>
      <c r="G43" s="65"/>
      <c r="H43" s="65">
        <f t="shared" si="22"/>
        <v>0</v>
      </c>
      <c r="I43" s="65"/>
      <c r="J43" s="65"/>
      <c r="K43" s="65"/>
      <c r="L43" s="65">
        <f t="shared" si="22"/>
        <v>0</v>
      </c>
      <c r="M43" s="65"/>
      <c r="N43" s="29"/>
      <c r="O43" s="29"/>
    </row>
    <row r="44" spans="1:15" ht="20.100000000000001" customHeight="1">
      <c r="A44" s="154"/>
      <c r="B44" s="46" t="s">
        <v>77</v>
      </c>
      <c r="C44" s="46"/>
      <c r="D44" s="52">
        <f>D43+D39</f>
        <v>0</v>
      </c>
      <c r="E44" s="65">
        <f t="shared" ref="E44:M44" si="23">E43+E39</f>
        <v>0</v>
      </c>
      <c r="F44" s="65">
        <f t="shared" si="23"/>
        <v>0</v>
      </c>
      <c r="G44" s="65">
        <f t="shared" si="23"/>
        <v>2</v>
      </c>
      <c r="H44" s="65">
        <f t="shared" si="23"/>
        <v>0</v>
      </c>
      <c r="I44" s="65">
        <f t="shared" si="23"/>
        <v>2</v>
      </c>
      <c r="J44" s="65">
        <f t="shared" si="23"/>
        <v>2</v>
      </c>
      <c r="K44" s="65">
        <f t="shared" si="23"/>
        <v>460</v>
      </c>
      <c r="L44" s="65">
        <f t="shared" si="23"/>
        <v>0</v>
      </c>
      <c r="M44" s="65">
        <f t="shared" si="23"/>
        <v>460</v>
      </c>
      <c r="N44" s="29">
        <f t="shared" si="4"/>
        <v>230000</v>
      </c>
      <c r="O44" s="29"/>
    </row>
    <row r="45" spans="1:15" ht="20.100000000000001" customHeight="1">
      <c r="A45" s="137" t="s">
        <v>78</v>
      </c>
      <c r="B45" s="45" t="s">
        <v>79</v>
      </c>
      <c r="C45" s="45"/>
      <c r="D45" s="52">
        <v>5</v>
      </c>
      <c r="E45" s="29"/>
      <c r="F45" s="29">
        <f t="shared" si="0"/>
        <v>5</v>
      </c>
      <c r="G45" s="29">
        <v>5</v>
      </c>
      <c r="H45" s="29"/>
      <c r="I45" s="29">
        <f t="shared" si="1"/>
        <v>5</v>
      </c>
      <c r="J45" s="29">
        <f t="shared" si="2"/>
        <v>10</v>
      </c>
      <c r="K45" s="29">
        <v>0.05</v>
      </c>
      <c r="L45" s="29"/>
      <c r="M45" s="29">
        <f t="shared" si="7"/>
        <v>0.05</v>
      </c>
      <c r="N45" s="29">
        <f t="shared" si="4"/>
        <v>10</v>
      </c>
      <c r="O45" s="29"/>
    </row>
    <row r="46" spans="1:15" ht="20.100000000000001" customHeight="1">
      <c r="A46" s="138"/>
      <c r="B46" s="45" t="s">
        <v>80</v>
      </c>
      <c r="C46" s="45"/>
      <c r="D46" s="52">
        <v>70</v>
      </c>
      <c r="E46" s="29"/>
      <c r="F46" s="29">
        <f t="shared" si="0"/>
        <v>70</v>
      </c>
      <c r="G46" s="29">
        <v>50</v>
      </c>
      <c r="H46" s="29"/>
      <c r="I46" s="29">
        <f t="shared" si="1"/>
        <v>50</v>
      </c>
      <c r="J46" s="29">
        <f t="shared" si="2"/>
        <v>120</v>
      </c>
      <c r="K46" s="29">
        <v>200</v>
      </c>
      <c r="L46" s="29"/>
      <c r="M46" s="29">
        <f t="shared" si="7"/>
        <v>200</v>
      </c>
      <c r="N46" s="29">
        <f t="shared" si="4"/>
        <v>4000</v>
      </c>
      <c r="O46" s="29"/>
    </row>
    <row r="47" spans="1:15" ht="20.100000000000001" customHeight="1">
      <c r="A47" s="138"/>
      <c r="B47" s="45" t="s">
        <v>81</v>
      </c>
      <c r="C47" s="45"/>
      <c r="D47" s="52"/>
      <c r="E47" s="29"/>
      <c r="F47" s="29">
        <f t="shared" si="0"/>
        <v>0</v>
      </c>
      <c r="G47" s="29"/>
      <c r="H47" s="29"/>
      <c r="I47" s="29">
        <f t="shared" si="1"/>
        <v>0</v>
      </c>
      <c r="J47" s="29">
        <f t="shared" si="2"/>
        <v>0</v>
      </c>
      <c r="K47" s="29"/>
      <c r="L47" s="29"/>
      <c r="M47" s="29">
        <f t="shared" si="7"/>
        <v>0</v>
      </c>
      <c r="N47" s="29"/>
      <c r="O47" s="29"/>
    </row>
    <row r="48" spans="1:15" ht="20.100000000000001" customHeight="1">
      <c r="A48" s="138"/>
      <c r="B48" s="45" t="s">
        <v>82</v>
      </c>
      <c r="C48" s="45"/>
      <c r="D48" s="52">
        <v>0</v>
      </c>
      <c r="E48" s="29">
        <v>0</v>
      </c>
      <c r="F48" s="29">
        <f t="shared" si="0"/>
        <v>0</v>
      </c>
      <c r="G48" s="29">
        <v>130</v>
      </c>
      <c r="H48" s="29">
        <v>120</v>
      </c>
      <c r="I48" s="29">
        <f t="shared" si="1"/>
        <v>250</v>
      </c>
      <c r="J48" s="29">
        <f t="shared" si="2"/>
        <v>250</v>
      </c>
      <c r="K48" s="29">
        <v>916</v>
      </c>
      <c r="L48" s="29">
        <v>0</v>
      </c>
      <c r="M48" s="75">
        <f t="shared" si="7"/>
        <v>916</v>
      </c>
      <c r="N48" s="29">
        <f t="shared" si="4"/>
        <v>7046.1538461538457</v>
      </c>
      <c r="O48" s="29">
        <f t="shared" si="9"/>
        <v>0</v>
      </c>
    </row>
    <row r="49" spans="1:15" ht="20.100000000000001" customHeight="1">
      <c r="A49" s="138"/>
      <c r="B49" s="45" t="s">
        <v>83</v>
      </c>
      <c r="C49" s="45"/>
      <c r="D49" s="52"/>
      <c r="E49" s="29"/>
      <c r="F49" s="29">
        <f t="shared" si="0"/>
        <v>0</v>
      </c>
      <c r="G49" s="29">
        <v>3</v>
      </c>
      <c r="H49" s="29"/>
      <c r="I49" s="29">
        <f t="shared" si="1"/>
        <v>3</v>
      </c>
      <c r="J49" s="29">
        <f t="shared" si="2"/>
        <v>3</v>
      </c>
      <c r="K49" s="29">
        <v>690</v>
      </c>
      <c r="L49" s="29"/>
      <c r="M49" s="29">
        <f t="shared" si="7"/>
        <v>690</v>
      </c>
      <c r="N49" s="29">
        <f t="shared" si="4"/>
        <v>230000</v>
      </c>
      <c r="O49" s="29"/>
    </row>
    <row r="50" spans="1:15" ht="20.100000000000001" customHeight="1">
      <c r="A50" s="139"/>
      <c r="B50" s="42" t="s">
        <v>84</v>
      </c>
      <c r="C50" s="53"/>
      <c r="D50" s="52">
        <f>SUM(D45:D49)</f>
        <v>75</v>
      </c>
      <c r="E50" s="65">
        <f t="shared" ref="E50:M50" si="24">SUM(E45:E49)</f>
        <v>0</v>
      </c>
      <c r="F50" s="65">
        <f t="shared" si="24"/>
        <v>75</v>
      </c>
      <c r="G50" s="65">
        <f t="shared" si="24"/>
        <v>188</v>
      </c>
      <c r="H50" s="65">
        <f t="shared" si="24"/>
        <v>120</v>
      </c>
      <c r="I50" s="65">
        <f t="shared" si="24"/>
        <v>308</v>
      </c>
      <c r="J50" s="65">
        <f t="shared" si="24"/>
        <v>383</v>
      </c>
      <c r="K50" s="65">
        <f t="shared" si="24"/>
        <v>1806.05</v>
      </c>
      <c r="L50" s="65">
        <f t="shared" si="24"/>
        <v>0</v>
      </c>
      <c r="M50" s="65">
        <f t="shared" si="24"/>
        <v>1806.05</v>
      </c>
      <c r="N50" s="29">
        <f t="shared" si="4"/>
        <v>9606.6489361702133</v>
      </c>
      <c r="O50" s="29">
        <f t="shared" si="9"/>
        <v>0</v>
      </c>
    </row>
    <row r="51" spans="1:15" ht="20.100000000000001" customHeight="1">
      <c r="A51" s="149" t="s">
        <v>85</v>
      </c>
      <c r="B51" s="150"/>
      <c r="C51" s="54"/>
      <c r="D51" s="52">
        <f>D50+D44+D33+D27+D24+D19+D16+D7</f>
        <v>807</v>
      </c>
      <c r="E51" s="65">
        <f t="shared" ref="E51:M51" si="25">E50+E44+E33+E27+E24+E19+E16+E7</f>
        <v>1630</v>
      </c>
      <c r="F51" s="65">
        <f t="shared" si="25"/>
        <v>2437</v>
      </c>
      <c r="G51" s="65">
        <f t="shared" si="25"/>
        <v>19035</v>
      </c>
      <c r="H51" s="65">
        <f t="shared" si="25"/>
        <v>667</v>
      </c>
      <c r="I51" s="65">
        <f t="shared" si="25"/>
        <v>19702</v>
      </c>
      <c r="J51" s="65">
        <f t="shared" si="25"/>
        <v>22139</v>
      </c>
      <c r="K51" s="65">
        <f t="shared" si="25"/>
        <v>209924.05</v>
      </c>
      <c r="L51" s="65">
        <f t="shared" si="25"/>
        <v>55</v>
      </c>
      <c r="M51" s="65">
        <f t="shared" si="25"/>
        <v>209979.05</v>
      </c>
      <c r="N51" s="29"/>
      <c r="O51" s="29"/>
    </row>
    <row r="52" spans="1:15">
      <c r="M52" s="21"/>
    </row>
  </sheetData>
  <mergeCells count="36">
    <mergeCell ref="D2:F2"/>
    <mergeCell ref="G2:I2"/>
    <mergeCell ref="J2:J3"/>
    <mergeCell ref="K2:M2"/>
    <mergeCell ref="A1:O1"/>
    <mergeCell ref="N2:O2"/>
    <mergeCell ref="A2:C3"/>
    <mergeCell ref="A45:A50"/>
    <mergeCell ref="A51:B51"/>
    <mergeCell ref="A25:A27"/>
    <mergeCell ref="A28:A33"/>
    <mergeCell ref="A34:A44"/>
    <mergeCell ref="B34:B39"/>
    <mergeCell ref="B40:B43"/>
    <mergeCell ref="B31:C31"/>
    <mergeCell ref="B32:C32"/>
    <mergeCell ref="B25:C25"/>
    <mergeCell ref="B26:C26"/>
    <mergeCell ref="B27:C27"/>
    <mergeCell ref="B28:C28"/>
    <mergeCell ref="B29:C29"/>
    <mergeCell ref="B30:C30"/>
    <mergeCell ref="A4:A7"/>
    <mergeCell ref="A8:A16"/>
    <mergeCell ref="A17:A19"/>
    <mergeCell ref="A20:A24"/>
    <mergeCell ref="B8:C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3" zoomScaleNormal="83" workbookViewId="0">
      <selection activeCell="N24" sqref="N24"/>
    </sheetView>
  </sheetViews>
  <sheetFormatPr defaultColWidth="9.140625" defaultRowHeight="15"/>
  <cols>
    <col min="1" max="1" width="7.42578125" style="4" customWidth="1"/>
    <col min="2" max="2" width="20.28515625" style="4" customWidth="1"/>
    <col min="3" max="3" width="15.7109375" style="4" customWidth="1"/>
    <col min="4" max="4" width="9.140625" style="4" customWidth="1"/>
    <col min="5" max="5" width="6.85546875" style="4" customWidth="1"/>
    <col min="6" max="7" width="9.140625" style="4" customWidth="1"/>
    <col min="8" max="8" width="7.28515625" style="4" customWidth="1"/>
    <col min="9" max="10" width="9.140625" style="4" customWidth="1"/>
    <col min="11" max="11" width="11" style="4" customWidth="1"/>
    <col min="12" max="12" width="7" style="4" customWidth="1"/>
    <col min="13" max="13" width="9.28515625" style="4" customWidth="1"/>
    <col min="14" max="14" width="10" style="4" customWidth="1"/>
    <col min="15" max="15" width="11.85546875" style="4" customWidth="1"/>
    <col min="16" max="16384" width="9.140625" style="4"/>
  </cols>
  <sheetData>
    <row r="1" spans="1:15" s="11" customFormat="1" ht="20.100000000000001" customHeight="1">
      <c r="A1" s="109" t="s">
        <v>114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3</v>
      </c>
      <c r="E4" s="29"/>
      <c r="F4" s="29">
        <f>SUM(D4:E4)</f>
        <v>3</v>
      </c>
      <c r="G4" s="29">
        <v>77</v>
      </c>
      <c r="H4" s="29"/>
      <c r="I4" s="29">
        <f>SUM(G4:H4)</f>
        <v>77</v>
      </c>
      <c r="J4" s="29">
        <f>I4+F4</f>
        <v>80</v>
      </c>
      <c r="K4" s="29">
        <v>366</v>
      </c>
      <c r="L4" s="29"/>
      <c r="M4" s="29">
        <f>SUM(K4:L4)</f>
        <v>366</v>
      </c>
      <c r="N4" s="29">
        <f>K4/G4*1000</f>
        <v>4753.2467532467526</v>
      </c>
      <c r="O4" s="29"/>
    </row>
    <row r="5" spans="1:15" ht="20.100000000000001" customHeight="1">
      <c r="A5" s="136"/>
      <c r="B5" s="40" t="s">
        <v>36</v>
      </c>
      <c r="C5" s="41"/>
      <c r="D5" s="29">
        <v>2</v>
      </c>
      <c r="E5" s="29"/>
      <c r="F5" s="29">
        <f t="shared" ref="F5:F49" si="0">SUM(D5:E5)</f>
        <v>2</v>
      </c>
      <c r="G5" s="29">
        <v>15</v>
      </c>
      <c r="H5" s="29"/>
      <c r="I5" s="29">
        <f t="shared" ref="I5:I49" si="1">SUM(G5:H5)</f>
        <v>15</v>
      </c>
      <c r="J5" s="29">
        <f t="shared" ref="J5:J49" si="2">I5+F5</f>
        <v>17</v>
      </c>
      <c r="K5" s="29">
        <v>15.7</v>
      </c>
      <c r="L5" s="29"/>
      <c r="M5" s="29">
        <f t="shared" ref="M5:M49" si="3">SUM(K5:L5)</f>
        <v>15.7</v>
      </c>
      <c r="N5" s="29">
        <f t="shared" ref="N5:N50" si="4">K5/G5*1000</f>
        <v>1046.6666666666667</v>
      </c>
      <c r="O5" s="29"/>
    </row>
    <row r="6" spans="1:15" ht="20.100000000000001" customHeight="1">
      <c r="A6" s="136"/>
      <c r="B6" s="40" t="s">
        <v>37</v>
      </c>
      <c r="C6" s="41"/>
      <c r="D6" s="29">
        <v>12</v>
      </c>
      <c r="E6" s="29"/>
      <c r="F6" s="29">
        <f t="shared" si="0"/>
        <v>12</v>
      </c>
      <c r="G6" s="29">
        <v>39</v>
      </c>
      <c r="H6" s="29"/>
      <c r="I6" s="29">
        <f t="shared" si="1"/>
        <v>39</v>
      </c>
      <c r="J6" s="29">
        <f t="shared" si="2"/>
        <v>51</v>
      </c>
      <c r="K6" s="29">
        <v>612</v>
      </c>
      <c r="L6" s="29"/>
      <c r="M6" s="29">
        <f t="shared" si="3"/>
        <v>612</v>
      </c>
      <c r="N6" s="29">
        <f t="shared" si="4"/>
        <v>15692.307692307691</v>
      </c>
      <c r="O6" s="29"/>
    </row>
    <row r="7" spans="1:15" ht="20.100000000000001" customHeight="1">
      <c r="A7" s="136"/>
      <c r="B7" s="40" t="s">
        <v>38</v>
      </c>
      <c r="C7" s="41"/>
      <c r="D7" s="29">
        <f>SUM(D4:D6)</f>
        <v>17</v>
      </c>
      <c r="E7" s="65">
        <f t="shared" ref="E7:M7" si="5">SUM(E4:E6)</f>
        <v>0</v>
      </c>
      <c r="F7" s="65">
        <f t="shared" si="5"/>
        <v>17</v>
      </c>
      <c r="G7" s="65">
        <f t="shared" si="5"/>
        <v>131</v>
      </c>
      <c r="H7" s="65">
        <f t="shared" si="5"/>
        <v>0</v>
      </c>
      <c r="I7" s="65">
        <f t="shared" si="5"/>
        <v>131</v>
      </c>
      <c r="J7" s="65">
        <f t="shared" si="5"/>
        <v>148</v>
      </c>
      <c r="K7" s="65">
        <f t="shared" si="5"/>
        <v>993.7</v>
      </c>
      <c r="L7" s="65">
        <f t="shared" si="5"/>
        <v>0</v>
      </c>
      <c r="M7" s="65">
        <f t="shared" si="5"/>
        <v>993.7</v>
      </c>
      <c r="N7" s="29">
        <f t="shared" si="4"/>
        <v>7585.4961832061072</v>
      </c>
      <c r="O7" s="29"/>
    </row>
    <row r="8" spans="1:15" ht="20.100000000000001" customHeight="1">
      <c r="A8" s="137" t="s">
        <v>39</v>
      </c>
      <c r="B8" s="42" t="s">
        <v>40</v>
      </c>
      <c r="C8" s="43"/>
      <c r="D8" s="29">
        <v>3</v>
      </c>
      <c r="E8" s="29"/>
      <c r="F8" s="29">
        <f t="shared" si="0"/>
        <v>3</v>
      </c>
      <c r="G8" s="29">
        <v>15</v>
      </c>
      <c r="H8" s="29"/>
      <c r="I8" s="29">
        <f t="shared" si="1"/>
        <v>15</v>
      </c>
      <c r="J8" s="29">
        <f t="shared" si="2"/>
        <v>18</v>
      </c>
      <c r="K8" s="29">
        <v>28</v>
      </c>
      <c r="L8" s="29"/>
      <c r="M8" s="29">
        <f t="shared" si="3"/>
        <v>28</v>
      </c>
      <c r="N8" s="29">
        <f t="shared" si="4"/>
        <v>1866.6666666666667</v>
      </c>
      <c r="O8" s="29"/>
    </row>
    <row r="9" spans="1:15" ht="20.100000000000001" customHeight="1">
      <c r="A9" s="138" t="s">
        <v>39</v>
      </c>
      <c r="B9" s="40" t="s">
        <v>41</v>
      </c>
      <c r="C9" s="41"/>
      <c r="D9" s="29">
        <v>2</v>
      </c>
      <c r="E9" s="29"/>
      <c r="F9" s="29">
        <f t="shared" si="0"/>
        <v>2</v>
      </c>
      <c r="G9" s="29">
        <v>16</v>
      </c>
      <c r="H9" s="29"/>
      <c r="I9" s="29">
        <f t="shared" si="1"/>
        <v>16</v>
      </c>
      <c r="J9" s="29">
        <f t="shared" si="2"/>
        <v>18</v>
      </c>
      <c r="K9" s="29">
        <v>3.4</v>
      </c>
      <c r="L9" s="29"/>
      <c r="M9" s="29">
        <f t="shared" si="3"/>
        <v>3.4</v>
      </c>
      <c r="N9" s="29">
        <f t="shared" si="4"/>
        <v>212.5</v>
      </c>
      <c r="O9" s="29"/>
    </row>
    <row r="10" spans="1:15" ht="20.100000000000001" customHeight="1">
      <c r="A10" s="138"/>
      <c r="B10" s="40" t="s">
        <v>42</v>
      </c>
      <c r="C10" s="41"/>
      <c r="D10" s="29">
        <v>2</v>
      </c>
      <c r="E10" s="29"/>
      <c r="F10" s="29">
        <f t="shared" si="0"/>
        <v>2</v>
      </c>
      <c r="G10" s="29">
        <v>9</v>
      </c>
      <c r="H10" s="29"/>
      <c r="I10" s="29">
        <f t="shared" si="1"/>
        <v>9</v>
      </c>
      <c r="J10" s="29">
        <f t="shared" si="2"/>
        <v>11</v>
      </c>
      <c r="K10" s="29">
        <v>1.7</v>
      </c>
      <c r="L10" s="29"/>
      <c r="M10" s="29">
        <f t="shared" si="3"/>
        <v>1.7</v>
      </c>
      <c r="N10" s="29">
        <f t="shared" si="4"/>
        <v>188.88888888888889</v>
      </c>
      <c r="O10" s="29"/>
    </row>
    <row r="11" spans="1:15" ht="20.100000000000001" customHeight="1">
      <c r="A11" s="138"/>
      <c r="B11" s="40" t="s">
        <v>43</v>
      </c>
      <c r="C11" s="41"/>
      <c r="D11" s="29">
        <v>6</v>
      </c>
      <c r="E11" s="29"/>
      <c r="F11" s="29">
        <f t="shared" si="0"/>
        <v>6</v>
      </c>
      <c r="G11" s="29">
        <v>13</v>
      </c>
      <c r="H11" s="29"/>
      <c r="I11" s="29">
        <f t="shared" si="1"/>
        <v>13</v>
      </c>
      <c r="J11" s="29">
        <f t="shared" si="2"/>
        <v>19</v>
      </c>
      <c r="K11" s="29">
        <v>98</v>
      </c>
      <c r="L11" s="29"/>
      <c r="M11" s="29">
        <f t="shared" si="3"/>
        <v>98</v>
      </c>
      <c r="N11" s="29">
        <f t="shared" si="4"/>
        <v>7538.4615384615381</v>
      </c>
      <c r="O11" s="29"/>
    </row>
    <row r="12" spans="1:15" ht="20.100000000000001" customHeight="1">
      <c r="A12" s="138"/>
      <c r="B12" s="40" t="s">
        <v>44</v>
      </c>
      <c r="C12" s="41"/>
      <c r="D12" s="29">
        <v>5.5</v>
      </c>
      <c r="E12" s="29"/>
      <c r="F12" s="29">
        <f t="shared" si="0"/>
        <v>5.5</v>
      </c>
      <c r="G12" s="29">
        <v>13</v>
      </c>
      <c r="H12" s="29"/>
      <c r="I12" s="29">
        <f t="shared" si="1"/>
        <v>13</v>
      </c>
      <c r="J12" s="29">
        <f t="shared" si="2"/>
        <v>18.5</v>
      </c>
      <c r="K12" s="29">
        <v>121</v>
      </c>
      <c r="L12" s="29"/>
      <c r="M12" s="29">
        <f t="shared" si="3"/>
        <v>121</v>
      </c>
      <c r="N12" s="29">
        <f t="shared" si="4"/>
        <v>9307.6923076923085</v>
      </c>
      <c r="O12" s="29"/>
    </row>
    <row r="13" spans="1:15" ht="20.100000000000001" customHeight="1">
      <c r="A13" s="138"/>
      <c r="B13" s="40" t="s">
        <v>45</v>
      </c>
      <c r="C13" s="41"/>
      <c r="D13" s="29">
        <v>1.5</v>
      </c>
      <c r="E13" s="29"/>
      <c r="F13" s="29">
        <f t="shared" si="0"/>
        <v>1.5</v>
      </c>
      <c r="G13" s="29">
        <v>2</v>
      </c>
      <c r="H13" s="29"/>
      <c r="I13" s="29">
        <f t="shared" si="1"/>
        <v>2</v>
      </c>
      <c r="J13" s="29">
        <f t="shared" si="2"/>
        <v>3.5</v>
      </c>
      <c r="K13" s="29">
        <v>1</v>
      </c>
      <c r="L13" s="29"/>
      <c r="M13" s="29">
        <f t="shared" si="3"/>
        <v>1</v>
      </c>
      <c r="N13" s="29">
        <f t="shared" si="4"/>
        <v>500</v>
      </c>
      <c r="O13" s="29"/>
    </row>
    <row r="14" spans="1:15" ht="20.100000000000001" customHeight="1">
      <c r="A14" s="138"/>
      <c r="B14" s="40" t="s">
        <v>46</v>
      </c>
      <c r="C14" s="41"/>
      <c r="D14" s="29">
        <v>3</v>
      </c>
      <c r="E14" s="29"/>
      <c r="F14" s="29">
        <f t="shared" si="0"/>
        <v>3</v>
      </c>
      <c r="G14" s="29">
        <v>34</v>
      </c>
      <c r="H14" s="29"/>
      <c r="I14" s="29">
        <f t="shared" si="1"/>
        <v>34</v>
      </c>
      <c r="J14" s="29">
        <f t="shared" si="2"/>
        <v>37</v>
      </c>
      <c r="K14" s="29">
        <v>197</v>
      </c>
      <c r="L14" s="29"/>
      <c r="M14" s="29">
        <f t="shared" si="3"/>
        <v>197</v>
      </c>
      <c r="N14" s="29">
        <f t="shared" si="4"/>
        <v>5794.1176470588234</v>
      </c>
      <c r="O14" s="29"/>
    </row>
    <row r="15" spans="1:15" ht="20.100000000000001" customHeight="1">
      <c r="A15" s="138"/>
      <c r="B15" s="40" t="s">
        <v>47</v>
      </c>
      <c r="C15" s="41"/>
      <c r="D15" s="29">
        <v>2</v>
      </c>
      <c r="E15" s="29"/>
      <c r="F15" s="29">
        <f t="shared" si="0"/>
        <v>2</v>
      </c>
      <c r="G15" s="29">
        <v>4</v>
      </c>
      <c r="H15" s="29"/>
      <c r="I15" s="29">
        <f t="shared" si="1"/>
        <v>4</v>
      </c>
      <c r="J15" s="29">
        <f t="shared" si="2"/>
        <v>6</v>
      </c>
      <c r="K15" s="29">
        <v>0</v>
      </c>
      <c r="L15" s="29"/>
      <c r="M15" s="29">
        <f t="shared" si="3"/>
        <v>0</v>
      </c>
      <c r="N15" s="29">
        <f t="shared" si="4"/>
        <v>0</v>
      </c>
      <c r="O15" s="29"/>
    </row>
    <row r="16" spans="1:15" ht="20.100000000000001" customHeight="1">
      <c r="A16" s="139"/>
      <c r="B16" s="42" t="s">
        <v>48</v>
      </c>
      <c r="C16" s="42"/>
      <c r="D16" s="29">
        <f>SUM(D8:D15)</f>
        <v>25</v>
      </c>
      <c r="E16" s="65">
        <f t="shared" ref="E16:M16" si="6">SUM(E8:E15)</f>
        <v>0</v>
      </c>
      <c r="F16" s="65">
        <f t="shared" si="6"/>
        <v>25</v>
      </c>
      <c r="G16" s="65">
        <f t="shared" si="6"/>
        <v>106</v>
      </c>
      <c r="H16" s="65">
        <f t="shared" si="6"/>
        <v>0</v>
      </c>
      <c r="I16" s="65">
        <f t="shared" si="6"/>
        <v>106</v>
      </c>
      <c r="J16" s="65">
        <f t="shared" si="6"/>
        <v>131</v>
      </c>
      <c r="K16" s="65">
        <f t="shared" si="6"/>
        <v>450.1</v>
      </c>
      <c r="L16" s="65">
        <f t="shared" si="6"/>
        <v>0</v>
      </c>
      <c r="M16" s="65">
        <f t="shared" si="6"/>
        <v>450.1</v>
      </c>
      <c r="N16" s="29">
        <f t="shared" si="4"/>
        <v>4246.2264150943392</v>
      </c>
      <c r="O16" s="29"/>
    </row>
    <row r="17" spans="1:15" ht="20.100000000000001" customHeight="1">
      <c r="A17" s="140" t="s">
        <v>49</v>
      </c>
      <c r="B17" s="42" t="s">
        <v>50</v>
      </c>
      <c r="C17" s="43"/>
      <c r="D17" s="29">
        <v>35</v>
      </c>
      <c r="E17" s="29"/>
      <c r="F17" s="29">
        <f t="shared" si="0"/>
        <v>35</v>
      </c>
      <c r="G17" s="29">
        <v>384</v>
      </c>
      <c r="H17" s="29"/>
      <c r="I17" s="29">
        <f t="shared" si="1"/>
        <v>384</v>
      </c>
      <c r="J17" s="29">
        <f t="shared" si="2"/>
        <v>419</v>
      </c>
      <c r="K17" s="29">
        <v>942</v>
      </c>
      <c r="L17" s="29"/>
      <c r="M17" s="29">
        <f t="shared" si="3"/>
        <v>942</v>
      </c>
      <c r="N17" s="29">
        <f t="shared" si="4"/>
        <v>2453.125</v>
      </c>
      <c r="O17" s="29"/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142"/>
      <c r="B19" s="44" t="s">
        <v>52</v>
      </c>
      <c r="C19" s="43"/>
      <c r="D19" s="29">
        <f>SUM(D17:D18)</f>
        <v>35</v>
      </c>
      <c r="E19" s="65">
        <f t="shared" ref="E19:M19" si="7">SUM(E17:E18)</f>
        <v>0</v>
      </c>
      <c r="F19" s="65">
        <f t="shared" si="7"/>
        <v>35</v>
      </c>
      <c r="G19" s="65">
        <f t="shared" si="7"/>
        <v>384</v>
      </c>
      <c r="H19" s="65">
        <f t="shared" si="7"/>
        <v>0</v>
      </c>
      <c r="I19" s="65">
        <f t="shared" si="7"/>
        <v>384</v>
      </c>
      <c r="J19" s="65">
        <f t="shared" si="7"/>
        <v>419</v>
      </c>
      <c r="K19" s="65">
        <f t="shared" si="7"/>
        <v>942</v>
      </c>
      <c r="L19" s="65">
        <f t="shared" si="7"/>
        <v>0</v>
      </c>
      <c r="M19" s="65">
        <f t="shared" si="7"/>
        <v>942</v>
      </c>
      <c r="N19" s="29">
        <f t="shared" si="4"/>
        <v>2453.125</v>
      </c>
      <c r="O19" s="29"/>
    </row>
    <row r="20" spans="1:15" ht="20.100000000000001" customHeight="1">
      <c r="A20" s="137" t="s">
        <v>53</v>
      </c>
      <c r="B20" s="42" t="s">
        <v>54</v>
      </c>
      <c r="C20" s="43"/>
      <c r="D20" s="29">
        <v>139</v>
      </c>
      <c r="E20" s="29"/>
      <c r="F20" s="29">
        <f t="shared" si="0"/>
        <v>139</v>
      </c>
      <c r="G20" s="29">
        <v>418</v>
      </c>
      <c r="H20" s="29"/>
      <c r="I20" s="29">
        <f t="shared" si="1"/>
        <v>418</v>
      </c>
      <c r="J20" s="29">
        <f t="shared" si="2"/>
        <v>557</v>
      </c>
      <c r="K20" s="29">
        <v>614</v>
      </c>
      <c r="L20" s="29"/>
      <c r="M20" s="29">
        <f t="shared" si="3"/>
        <v>614</v>
      </c>
      <c r="N20" s="29">
        <f t="shared" si="4"/>
        <v>1468.8995215311004</v>
      </c>
      <c r="O20" s="29"/>
    </row>
    <row r="21" spans="1:15" ht="20.100000000000001" customHeight="1">
      <c r="A21" s="138"/>
      <c r="B21" s="42" t="s">
        <v>55</v>
      </c>
      <c r="C21" s="43"/>
      <c r="D21" s="29">
        <v>18</v>
      </c>
      <c r="E21" s="29"/>
      <c r="F21" s="29">
        <f t="shared" si="0"/>
        <v>18</v>
      </c>
      <c r="G21" s="29">
        <v>101</v>
      </c>
      <c r="H21" s="29"/>
      <c r="I21" s="29">
        <f t="shared" si="1"/>
        <v>101</v>
      </c>
      <c r="J21" s="29">
        <f t="shared" si="2"/>
        <v>119</v>
      </c>
      <c r="K21" s="29">
        <v>44</v>
      </c>
      <c r="L21" s="29"/>
      <c r="M21" s="29">
        <f t="shared" si="3"/>
        <v>44</v>
      </c>
      <c r="N21" s="29">
        <f t="shared" si="4"/>
        <v>435.64356435643566</v>
      </c>
      <c r="O21" s="29"/>
    </row>
    <row r="22" spans="1:15" ht="20.100000000000001" customHeight="1">
      <c r="A22" s="138"/>
      <c r="B22" s="42" t="s">
        <v>56</v>
      </c>
      <c r="C22" s="43"/>
      <c r="D22" s="29">
        <v>85</v>
      </c>
      <c r="E22" s="29"/>
      <c r="F22" s="29">
        <f t="shared" si="0"/>
        <v>85</v>
      </c>
      <c r="G22" s="29">
        <v>92</v>
      </c>
      <c r="H22" s="29"/>
      <c r="I22" s="29">
        <f t="shared" si="1"/>
        <v>92</v>
      </c>
      <c r="J22" s="29">
        <f t="shared" si="2"/>
        <v>177</v>
      </c>
      <c r="K22" s="29">
        <v>31</v>
      </c>
      <c r="L22" s="29"/>
      <c r="M22" s="29">
        <f t="shared" si="3"/>
        <v>31</v>
      </c>
      <c r="N22" s="29">
        <f t="shared" si="4"/>
        <v>336.95652173913044</v>
      </c>
      <c r="O22" s="29"/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139"/>
      <c r="B24" s="42" t="s">
        <v>58</v>
      </c>
      <c r="C24" s="43"/>
      <c r="D24" s="29">
        <f>SUM(D20:D23)</f>
        <v>242</v>
      </c>
      <c r="E24" s="65">
        <f t="shared" ref="E24:M24" si="8">SUM(E20:E23)</f>
        <v>0</v>
      </c>
      <c r="F24" s="65">
        <f t="shared" si="8"/>
        <v>242</v>
      </c>
      <c r="G24" s="65">
        <f t="shared" si="8"/>
        <v>611</v>
      </c>
      <c r="H24" s="65">
        <f t="shared" si="8"/>
        <v>0</v>
      </c>
      <c r="I24" s="65">
        <f t="shared" si="8"/>
        <v>611</v>
      </c>
      <c r="J24" s="65">
        <f t="shared" si="8"/>
        <v>853</v>
      </c>
      <c r="K24" s="65">
        <f t="shared" si="8"/>
        <v>689</v>
      </c>
      <c r="L24" s="65">
        <f t="shared" si="8"/>
        <v>0</v>
      </c>
      <c r="M24" s="65">
        <f t="shared" si="8"/>
        <v>689</v>
      </c>
      <c r="N24" s="29">
        <f t="shared" si="4"/>
        <v>1127.6595744680851</v>
      </c>
      <c r="O24" s="29"/>
    </row>
    <row r="25" spans="1:15" ht="20.100000000000001" customHeight="1">
      <c r="A25" s="140" t="s">
        <v>89</v>
      </c>
      <c r="B25" s="42" t="s">
        <v>59</v>
      </c>
      <c r="C25" s="43"/>
      <c r="D25" s="29">
        <v>3</v>
      </c>
      <c r="E25" s="29"/>
      <c r="F25" s="29">
        <f t="shared" si="0"/>
        <v>3</v>
      </c>
      <c r="G25" s="29">
        <v>8</v>
      </c>
      <c r="H25" s="29"/>
      <c r="I25" s="29">
        <f t="shared" si="1"/>
        <v>8</v>
      </c>
      <c r="J25" s="29">
        <f t="shared" si="2"/>
        <v>11</v>
      </c>
      <c r="K25" s="29">
        <v>1</v>
      </c>
      <c r="L25" s="29"/>
      <c r="M25" s="29">
        <f t="shared" si="3"/>
        <v>1</v>
      </c>
      <c r="N25" s="29">
        <f t="shared" si="4"/>
        <v>125</v>
      </c>
      <c r="O25" s="29"/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142"/>
      <c r="B27" s="42" t="s">
        <v>61</v>
      </c>
      <c r="C27" s="43"/>
      <c r="D27" s="29">
        <f>SUM(D25:D26)</f>
        <v>3</v>
      </c>
      <c r="E27" s="65">
        <f t="shared" ref="E27:M27" si="9">SUM(E25:E26)</f>
        <v>0</v>
      </c>
      <c r="F27" s="65">
        <f t="shared" si="9"/>
        <v>3</v>
      </c>
      <c r="G27" s="65">
        <f t="shared" si="9"/>
        <v>8</v>
      </c>
      <c r="H27" s="65">
        <f t="shared" si="9"/>
        <v>0</v>
      </c>
      <c r="I27" s="65">
        <f t="shared" si="9"/>
        <v>8</v>
      </c>
      <c r="J27" s="65">
        <f t="shared" si="9"/>
        <v>11</v>
      </c>
      <c r="K27" s="65">
        <f t="shared" si="9"/>
        <v>1</v>
      </c>
      <c r="L27" s="65">
        <f t="shared" si="9"/>
        <v>0</v>
      </c>
      <c r="M27" s="65">
        <f t="shared" si="9"/>
        <v>1</v>
      </c>
      <c r="N27" s="29">
        <f t="shared" si="4"/>
        <v>125</v>
      </c>
      <c r="O27" s="29"/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153"/>
      <c r="B29" s="42" t="s">
        <v>64</v>
      </c>
      <c r="C29" s="43"/>
      <c r="D29" s="29">
        <v>10</v>
      </c>
      <c r="E29" s="29"/>
      <c r="F29" s="29">
        <f t="shared" si="0"/>
        <v>10</v>
      </c>
      <c r="G29" s="29">
        <v>159</v>
      </c>
      <c r="H29" s="29"/>
      <c r="I29" s="29">
        <f t="shared" si="1"/>
        <v>159</v>
      </c>
      <c r="J29" s="29">
        <f t="shared" si="2"/>
        <v>169</v>
      </c>
      <c r="K29" s="29">
        <v>664</v>
      </c>
      <c r="L29" s="29"/>
      <c r="M29" s="29">
        <f t="shared" si="3"/>
        <v>664</v>
      </c>
      <c r="N29" s="29">
        <f t="shared" si="4"/>
        <v>4176.1006289308179</v>
      </c>
      <c r="O29" s="29"/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153"/>
      <c r="B32" s="42" t="s">
        <v>67</v>
      </c>
      <c r="C32" s="43"/>
      <c r="D32" s="29">
        <v>0</v>
      </c>
      <c r="E32" s="29"/>
      <c r="F32" s="29">
        <f t="shared" si="0"/>
        <v>0</v>
      </c>
      <c r="G32" s="29">
        <v>31</v>
      </c>
      <c r="H32" s="29"/>
      <c r="I32" s="29">
        <f t="shared" si="1"/>
        <v>31</v>
      </c>
      <c r="J32" s="29">
        <f t="shared" si="2"/>
        <v>31</v>
      </c>
      <c r="K32" s="29">
        <v>10</v>
      </c>
      <c r="L32" s="29"/>
      <c r="M32" s="29">
        <f t="shared" si="3"/>
        <v>10</v>
      </c>
      <c r="N32" s="29">
        <f t="shared" si="4"/>
        <v>322.58064516129031</v>
      </c>
      <c r="O32" s="29"/>
    </row>
    <row r="33" spans="1:15" ht="20.100000000000001" customHeight="1">
      <c r="A33" s="154"/>
      <c r="B33" s="42" t="s">
        <v>68</v>
      </c>
      <c r="C33" s="43"/>
      <c r="D33" s="29">
        <f>SUM(D28:D32)</f>
        <v>10</v>
      </c>
      <c r="E33" s="65">
        <f t="shared" ref="E33:M33" si="10">SUM(E28:E32)</f>
        <v>0</v>
      </c>
      <c r="F33" s="65">
        <f t="shared" si="10"/>
        <v>10</v>
      </c>
      <c r="G33" s="65">
        <f t="shared" si="10"/>
        <v>190</v>
      </c>
      <c r="H33" s="65">
        <f t="shared" si="10"/>
        <v>0</v>
      </c>
      <c r="I33" s="65">
        <f t="shared" si="10"/>
        <v>190</v>
      </c>
      <c r="J33" s="65">
        <f t="shared" si="10"/>
        <v>200</v>
      </c>
      <c r="K33" s="65">
        <f t="shared" si="10"/>
        <v>674</v>
      </c>
      <c r="L33" s="65">
        <f t="shared" si="10"/>
        <v>0</v>
      </c>
      <c r="M33" s="65">
        <f t="shared" si="10"/>
        <v>674</v>
      </c>
      <c r="N33" s="29">
        <f t="shared" si="4"/>
        <v>3547.3684210526317</v>
      </c>
      <c r="O33" s="29"/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19.2</v>
      </c>
      <c r="H34" s="29"/>
      <c r="I34" s="29">
        <f t="shared" si="1"/>
        <v>19.2</v>
      </c>
      <c r="J34" s="29">
        <f t="shared" si="2"/>
        <v>19.2</v>
      </c>
      <c r="K34" s="29">
        <v>1945</v>
      </c>
      <c r="L34" s="29"/>
      <c r="M34" s="29">
        <f t="shared" si="3"/>
        <v>1945</v>
      </c>
      <c r="N34" s="29">
        <f t="shared" si="4"/>
        <v>101302.08333333334</v>
      </c>
      <c r="O34" s="29"/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2</v>
      </c>
      <c r="H35" s="29"/>
      <c r="I35" s="29">
        <f t="shared" si="1"/>
        <v>2</v>
      </c>
      <c r="J35" s="29">
        <f t="shared" si="2"/>
        <v>2</v>
      </c>
      <c r="K35" s="29">
        <v>140</v>
      </c>
      <c r="L35" s="29"/>
      <c r="M35" s="29">
        <f t="shared" si="3"/>
        <v>140</v>
      </c>
      <c r="N35" s="29">
        <f t="shared" si="4"/>
        <v>70000</v>
      </c>
      <c r="O35" s="29"/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20.7</v>
      </c>
      <c r="H36" s="29"/>
      <c r="I36" s="29">
        <f t="shared" si="1"/>
        <v>20.7</v>
      </c>
      <c r="J36" s="29">
        <f t="shared" si="2"/>
        <v>20.7</v>
      </c>
      <c r="K36" s="29">
        <v>1800</v>
      </c>
      <c r="L36" s="29"/>
      <c r="M36" s="29">
        <f t="shared" si="3"/>
        <v>1800</v>
      </c>
      <c r="N36" s="29">
        <f t="shared" si="4"/>
        <v>86956.521739130432</v>
      </c>
      <c r="O36" s="29"/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>
        <v>0.9</v>
      </c>
      <c r="H37" s="29"/>
      <c r="I37" s="29">
        <f t="shared" si="1"/>
        <v>0.9</v>
      </c>
      <c r="J37" s="29">
        <f t="shared" si="2"/>
        <v>0.9</v>
      </c>
      <c r="K37" s="29">
        <v>117</v>
      </c>
      <c r="L37" s="29"/>
      <c r="M37" s="29">
        <f t="shared" si="3"/>
        <v>117</v>
      </c>
      <c r="N37" s="29">
        <f t="shared" si="4"/>
        <v>130000</v>
      </c>
      <c r="O37" s="29"/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19.7</v>
      </c>
      <c r="H38" s="29"/>
      <c r="I38" s="29">
        <f t="shared" si="1"/>
        <v>19.7</v>
      </c>
      <c r="J38" s="29">
        <f t="shared" si="2"/>
        <v>19.7</v>
      </c>
      <c r="K38" s="29">
        <v>456</v>
      </c>
      <c r="L38" s="29"/>
      <c r="M38" s="29">
        <f t="shared" si="3"/>
        <v>456</v>
      </c>
      <c r="N38" s="29">
        <f t="shared" si="4"/>
        <v>23147.208121827411</v>
      </c>
      <c r="O38" s="29"/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5">
        <f t="shared" ref="E39:M39" si="11">SUM(E34:E38)</f>
        <v>0</v>
      </c>
      <c r="F39" s="65">
        <f t="shared" si="11"/>
        <v>0</v>
      </c>
      <c r="G39" s="65">
        <f t="shared" si="11"/>
        <v>62.5</v>
      </c>
      <c r="H39" s="65">
        <f t="shared" si="11"/>
        <v>0</v>
      </c>
      <c r="I39" s="65">
        <f t="shared" si="11"/>
        <v>62.5</v>
      </c>
      <c r="J39" s="65">
        <f t="shared" si="11"/>
        <v>62.5</v>
      </c>
      <c r="K39" s="65">
        <f t="shared" si="11"/>
        <v>4458</v>
      </c>
      <c r="L39" s="65">
        <f t="shared" si="11"/>
        <v>0</v>
      </c>
      <c r="M39" s="65">
        <f t="shared" si="11"/>
        <v>4458</v>
      </c>
      <c r="N39" s="29">
        <f t="shared" si="4"/>
        <v>71328</v>
      </c>
      <c r="O39" s="29"/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1</v>
      </c>
      <c r="H41" s="29"/>
      <c r="I41" s="29">
        <f t="shared" si="1"/>
        <v>1</v>
      </c>
      <c r="J41" s="29">
        <f t="shared" si="2"/>
        <v>1</v>
      </c>
      <c r="K41" s="29">
        <v>250</v>
      </c>
      <c r="L41" s="29"/>
      <c r="M41" s="29">
        <f t="shared" si="3"/>
        <v>250</v>
      </c>
      <c r="N41" s="29">
        <f t="shared" si="4"/>
        <v>250000</v>
      </c>
      <c r="O41" s="29"/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>
        <v>0.3</v>
      </c>
      <c r="H42" s="29"/>
      <c r="I42" s="29">
        <f t="shared" si="1"/>
        <v>0.3</v>
      </c>
      <c r="J42" s="29">
        <f t="shared" si="2"/>
        <v>0.3</v>
      </c>
      <c r="K42" s="29">
        <v>9</v>
      </c>
      <c r="L42" s="29"/>
      <c r="M42" s="29">
        <f t="shared" si="3"/>
        <v>9</v>
      </c>
      <c r="N42" s="29">
        <f t="shared" si="4"/>
        <v>30000</v>
      </c>
      <c r="O42" s="29"/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5">
        <f t="shared" ref="E43:M43" si="12">SUM(E40:E42)</f>
        <v>0</v>
      </c>
      <c r="F43" s="65">
        <f t="shared" si="12"/>
        <v>0</v>
      </c>
      <c r="G43" s="65">
        <f t="shared" si="12"/>
        <v>1.3</v>
      </c>
      <c r="H43" s="65">
        <f t="shared" si="12"/>
        <v>0</v>
      </c>
      <c r="I43" s="65">
        <f t="shared" si="12"/>
        <v>1.3</v>
      </c>
      <c r="J43" s="65">
        <f t="shared" si="12"/>
        <v>1.3</v>
      </c>
      <c r="K43" s="65">
        <f t="shared" si="12"/>
        <v>259</v>
      </c>
      <c r="L43" s="65">
        <f t="shared" si="12"/>
        <v>0</v>
      </c>
      <c r="M43" s="65">
        <f t="shared" si="12"/>
        <v>259</v>
      </c>
      <c r="N43" s="29">
        <f t="shared" si="4"/>
        <v>199230.76923076922</v>
      </c>
      <c r="O43" s="29"/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5">
        <f t="shared" ref="E44:M44" si="13">E43+E39</f>
        <v>0</v>
      </c>
      <c r="F44" s="65">
        <f t="shared" si="13"/>
        <v>0</v>
      </c>
      <c r="G44" s="65">
        <f t="shared" si="13"/>
        <v>63.8</v>
      </c>
      <c r="H44" s="65">
        <f t="shared" si="13"/>
        <v>0</v>
      </c>
      <c r="I44" s="65">
        <f t="shared" si="13"/>
        <v>63.8</v>
      </c>
      <c r="J44" s="65">
        <f t="shared" si="13"/>
        <v>63.8</v>
      </c>
      <c r="K44" s="65">
        <f t="shared" si="13"/>
        <v>4717</v>
      </c>
      <c r="L44" s="65">
        <f t="shared" si="13"/>
        <v>0</v>
      </c>
      <c r="M44" s="65">
        <f t="shared" si="13"/>
        <v>4717</v>
      </c>
      <c r="N44" s="29">
        <f t="shared" si="4"/>
        <v>73934.169278996866</v>
      </c>
      <c r="O44" s="29"/>
    </row>
    <row r="45" spans="1:15" ht="20.100000000000001" customHeight="1">
      <c r="A45" s="137" t="s">
        <v>78</v>
      </c>
      <c r="B45" s="45" t="s">
        <v>79</v>
      </c>
      <c r="C45" s="45"/>
      <c r="D45" s="29">
        <v>15</v>
      </c>
      <c r="E45" s="29"/>
      <c r="F45" s="29">
        <f t="shared" si="0"/>
        <v>15</v>
      </c>
      <c r="G45" s="29">
        <v>70</v>
      </c>
      <c r="H45" s="29"/>
      <c r="I45" s="29">
        <f t="shared" si="1"/>
        <v>70</v>
      </c>
      <c r="J45" s="29">
        <f t="shared" si="2"/>
        <v>85</v>
      </c>
      <c r="K45" s="29">
        <v>0.8</v>
      </c>
      <c r="L45" s="29"/>
      <c r="M45" s="29">
        <f t="shared" si="3"/>
        <v>0.8</v>
      </c>
      <c r="N45" s="29">
        <f t="shared" si="4"/>
        <v>11.428571428571429</v>
      </c>
      <c r="O45" s="29"/>
    </row>
    <row r="46" spans="1:15" ht="20.100000000000001" customHeight="1">
      <c r="A46" s="138"/>
      <c r="B46" s="45" t="s">
        <v>80</v>
      </c>
      <c r="C46" s="45"/>
      <c r="D46" s="29">
        <v>100</v>
      </c>
      <c r="E46" s="29"/>
      <c r="F46" s="29">
        <f t="shared" si="0"/>
        <v>100</v>
      </c>
      <c r="G46" s="29">
        <v>200</v>
      </c>
      <c r="H46" s="29"/>
      <c r="I46" s="29">
        <f t="shared" si="1"/>
        <v>200</v>
      </c>
      <c r="J46" s="29">
        <f t="shared" si="2"/>
        <v>300</v>
      </c>
      <c r="K46" s="29">
        <v>800</v>
      </c>
      <c r="L46" s="29"/>
      <c r="M46" s="29">
        <f t="shared" si="3"/>
        <v>800</v>
      </c>
      <c r="N46" s="29">
        <f t="shared" si="4"/>
        <v>4000</v>
      </c>
      <c r="O46" s="29"/>
    </row>
    <row r="47" spans="1:15" ht="20.100000000000001" customHeight="1">
      <c r="A47" s="138"/>
      <c r="B47" s="45" t="s">
        <v>81</v>
      </c>
      <c r="C47" s="45"/>
      <c r="D47" s="29">
        <v>37</v>
      </c>
      <c r="E47" s="29"/>
      <c r="F47" s="29">
        <f t="shared" si="0"/>
        <v>37</v>
      </c>
      <c r="G47" s="29">
        <v>26</v>
      </c>
      <c r="H47" s="29"/>
      <c r="I47" s="29">
        <f t="shared" si="1"/>
        <v>26</v>
      </c>
      <c r="J47" s="29">
        <f t="shared" si="2"/>
        <v>63</v>
      </c>
      <c r="K47" s="29">
        <v>1658</v>
      </c>
      <c r="L47" s="29"/>
      <c r="M47" s="29">
        <f t="shared" si="3"/>
        <v>1658</v>
      </c>
      <c r="N47" s="29">
        <f t="shared" si="4"/>
        <v>63769.230769230766</v>
      </c>
      <c r="O47" s="29"/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0</v>
      </c>
      <c r="H48" s="29"/>
      <c r="I48" s="29">
        <f t="shared" si="1"/>
        <v>0</v>
      </c>
      <c r="J48" s="29">
        <f t="shared" si="2"/>
        <v>0</v>
      </c>
      <c r="K48" s="29">
        <v>0</v>
      </c>
      <c r="L48" s="29"/>
      <c r="M48" s="29">
        <f t="shared" si="3"/>
        <v>0</v>
      </c>
      <c r="N48" s="29"/>
      <c r="O48" s="29"/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7</v>
      </c>
      <c r="H49" s="29"/>
      <c r="I49" s="29">
        <f t="shared" si="1"/>
        <v>7</v>
      </c>
      <c r="J49" s="29">
        <f t="shared" si="2"/>
        <v>7</v>
      </c>
      <c r="K49" s="29">
        <v>1399</v>
      </c>
      <c r="L49" s="29"/>
      <c r="M49" s="29">
        <f t="shared" si="3"/>
        <v>1399</v>
      </c>
      <c r="N49" s="29">
        <f t="shared" si="4"/>
        <v>199857.14285714287</v>
      </c>
      <c r="O49" s="29"/>
    </row>
    <row r="50" spans="1:15" ht="20.100000000000001" customHeight="1">
      <c r="A50" s="139"/>
      <c r="B50" s="42" t="s">
        <v>84</v>
      </c>
      <c r="C50" s="43"/>
      <c r="D50" s="29">
        <f>SUM(D45:D49)</f>
        <v>152</v>
      </c>
      <c r="E50" s="65">
        <f t="shared" ref="E50:M50" si="14">SUM(E45:E49)</f>
        <v>0</v>
      </c>
      <c r="F50" s="65">
        <f t="shared" si="14"/>
        <v>152</v>
      </c>
      <c r="G50" s="65">
        <f t="shared" si="14"/>
        <v>303</v>
      </c>
      <c r="H50" s="65">
        <f t="shared" si="14"/>
        <v>0</v>
      </c>
      <c r="I50" s="65">
        <f t="shared" si="14"/>
        <v>303</v>
      </c>
      <c r="J50" s="65">
        <f t="shared" si="14"/>
        <v>455</v>
      </c>
      <c r="K50" s="65">
        <f t="shared" si="14"/>
        <v>3857.8</v>
      </c>
      <c r="L50" s="65">
        <f t="shared" si="14"/>
        <v>0</v>
      </c>
      <c r="M50" s="65">
        <f t="shared" si="14"/>
        <v>3857.8</v>
      </c>
      <c r="N50" s="29">
        <f t="shared" si="4"/>
        <v>12732.013201320133</v>
      </c>
      <c r="O50" s="29"/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484</v>
      </c>
      <c r="E51" s="65">
        <f t="shared" ref="E51:M51" si="15">E50+E44+E33+E27+E24+E19+E16+E7</f>
        <v>0</v>
      </c>
      <c r="F51" s="65">
        <f t="shared" si="15"/>
        <v>484</v>
      </c>
      <c r="G51" s="65">
        <f t="shared" si="15"/>
        <v>1796.8</v>
      </c>
      <c r="H51" s="65">
        <f t="shared" si="15"/>
        <v>0</v>
      </c>
      <c r="I51" s="65">
        <f t="shared" si="15"/>
        <v>1796.8</v>
      </c>
      <c r="J51" s="65">
        <f t="shared" si="15"/>
        <v>2280.8000000000002</v>
      </c>
      <c r="K51" s="65">
        <f t="shared" si="15"/>
        <v>12324.6</v>
      </c>
      <c r="L51" s="65">
        <f t="shared" si="15"/>
        <v>0</v>
      </c>
      <c r="M51" s="65">
        <f t="shared" si="15"/>
        <v>12324.6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9" zoomScaleNormal="89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D51" sqref="D51:O51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" style="4" customWidth="1"/>
    <col min="6" max="6" width="9.140625" style="4" customWidth="1"/>
    <col min="7" max="7" width="11.28515625" style="4" customWidth="1"/>
    <col min="8" max="8" width="5.5703125" style="4" customWidth="1"/>
    <col min="9" max="9" width="11.5703125" style="4" customWidth="1"/>
    <col min="10" max="10" width="10" style="4" customWidth="1"/>
    <col min="11" max="11" width="9.140625" style="4" customWidth="1"/>
    <col min="12" max="12" width="6.42578125" style="4" customWidth="1"/>
    <col min="13" max="13" width="9.5703125" style="4" customWidth="1"/>
    <col min="14" max="14" width="10.85546875" style="4" customWidth="1"/>
    <col min="15" max="15" width="8" style="4" customWidth="1"/>
    <col min="16" max="16384" width="9.140625" style="4"/>
  </cols>
  <sheetData>
    <row r="1" spans="1:15" s="11" customFormat="1" ht="20.100000000000001" customHeight="1">
      <c r="A1" s="109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19</v>
      </c>
      <c r="E4" s="29"/>
      <c r="F4" s="29">
        <f>E4+D4</f>
        <v>19</v>
      </c>
      <c r="G4" s="29">
        <v>460</v>
      </c>
      <c r="H4" s="29"/>
      <c r="I4" s="29">
        <f>SUM(G4:H4)</f>
        <v>460</v>
      </c>
      <c r="J4" s="29">
        <f>I4+F4</f>
        <v>479</v>
      </c>
      <c r="K4" s="29">
        <v>10519</v>
      </c>
      <c r="L4" s="29"/>
      <c r="M4" s="29">
        <f>SUM(K4:L4)</f>
        <v>10519</v>
      </c>
      <c r="N4" s="29">
        <f>K4/G4*1000</f>
        <v>22867.391304347828</v>
      </c>
      <c r="O4" s="29"/>
    </row>
    <row r="5" spans="1:15" ht="20.100000000000001" customHeight="1">
      <c r="A5" s="136"/>
      <c r="B5" s="40" t="s">
        <v>36</v>
      </c>
      <c r="C5" s="41"/>
      <c r="D5" s="29">
        <v>1</v>
      </c>
      <c r="E5" s="29"/>
      <c r="F5" s="29">
        <f t="shared" ref="F5:F49" si="0">E5+D5</f>
        <v>1</v>
      </c>
      <c r="G5" s="29">
        <v>8</v>
      </c>
      <c r="H5" s="29"/>
      <c r="I5" s="29">
        <f t="shared" ref="I5:I49" si="1">SUM(G5:H5)</f>
        <v>8</v>
      </c>
      <c r="J5" s="29">
        <f t="shared" ref="J5:J49" si="2">I5+F5</f>
        <v>9</v>
      </c>
      <c r="K5" s="29">
        <v>15</v>
      </c>
      <c r="L5" s="29"/>
      <c r="M5" s="29">
        <f t="shared" ref="M5:M49" si="3">SUM(K5:L5)</f>
        <v>15</v>
      </c>
      <c r="N5" s="29">
        <f t="shared" ref="N5:N50" si="4">K5/G5*1000</f>
        <v>1875</v>
      </c>
      <c r="O5" s="29"/>
    </row>
    <row r="6" spans="1:15" ht="20.100000000000001" customHeight="1">
      <c r="A6" s="136"/>
      <c r="B6" s="40" t="s">
        <v>37</v>
      </c>
      <c r="C6" s="41"/>
      <c r="D6" s="29">
        <v>4</v>
      </c>
      <c r="E6" s="29"/>
      <c r="F6" s="29">
        <f t="shared" si="0"/>
        <v>4</v>
      </c>
      <c r="G6" s="29">
        <v>80</v>
      </c>
      <c r="H6" s="29"/>
      <c r="I6" s="29">
        <f t="shared" si="1"/>
        <v>80</v>
      </c>
      <c r="J6" s="29">
        <f t="shared" si="2"/>
        <v>84</v>
      </c>
      <c r="K6" s="29">
        <v>110</v>
      </c>
      <c r="L6" s="29"/>
      <c r="M6" s="29">
        <f t="shared" si="3"/>
        <v>110</v>
      </c>
      <c r="N6" s="29">
        <f t="shared" si="4"/>
        <v>1375</v>
      </c>
      <c r="O6" s="29"/>
    </row>
    <row r="7" spans="1:15" ht="20.100000000000001" customHeight="1">
      <c r="A7" s="136"/>
      <c r="B7" s="40" t="s">
        <v>38</v>
      </c>
      <c r="C7" s="41"/>
      <c r="D7" s="29">
        <f>SUM(D4:D6)</f>
        <v>24</v>
      </c>
      <c r="E7" s="65">
        <f t="shared" ref="E7:M7" si="5">SUM(E4:E6)</f>
        <v>0</v>
      </c>
      <c r="F7" s="65">
        <f t="shared" si="5"/>
        <v>24</v>
      </c>
      <c r="G7" s="65">
        <f t="shared" si="5"/>
        <v>548</v>
      </c>
      <c r="H7" s="65">
        <f t="shared" si="5"/>
        <v>0</v>
      </c>
      <c r="I7" s="65">
        <f t="shared" si="5"/>
        <v>548</v>
      </c>
      <c r="J7" s="65">
        <f t="shared" si="5"/>
        <v>572</v>
      </c>
      <c r="K7" s="65">
        <f t="shared" si="5"/>
        <v>10644</v>
      </c>
      <c r="L7" s="65">
        <f t="shared" si="5"/>
        <v>0</v>
      </c>
      <c r="M7" s="65">
        <f t="shared" si="5"/>
        <v>10644</v>
      </c>
      <c r="N7" s="29">
        <f t="shared" si="4"/>
        <v>19423.357664233579</v>
      </c>
      <c r="O7" s="29"/>
    </row>
    <row r="8" spans="1:15" ht="20.100000000000001" customHeight="1">
      <c r="A8" s="137" t="s">
        <v>39</v>
      </c>
      <c r="B8" s="42" t="s">
        <v>40</v>
      </c>
      <c r="C8" s="43"/>
      <c r="D8" s="29">
        <v>2</v>
      </c>
      <c r="E8" s="29"/>
      <c r="F8" s="29">
        <f t="shared" si="0"/>
        <v>2</v>
      </c>
      <c r="G8" s="29">
        <v>131</v>
      </c>
      <c r="H8" s="29"/>
      <c r="I8" s="29">
        <f t="shared" si="1"/>
        <v>131</v>
      </c>
      <c r="J8" s="29">
        <f t="shared" si="2"/>
        <v>133</v>
      </c>
      <c r="K8" s="29">
        <v>306</v>
      </c>
      <c r="L8" s="29"/>
      <c r="M8" s="29">
        <f t="shared" si="3"/>
        <v>306</v>
      </c>
      <c r="N8" s="29">
        <f t="shared" si="4"/>
        <v>2335.8778625954201</v>
      </c>
      <c r="O8" s="29"/>
    </row>
    <row r="9" spans="1:15" ht="20.100000000000001" customHeight="1">
      <c r="A9" s="138" t="s">
        <v>39</v>
      </c>
      <c r="B9" s="40" t="s">
        <v>41</v>
      </c>
      <c r="C9" s="41"/>
      <c r="D9" s="29">
        <v>3</v>
      </c>
      <c r="E9" s="29"/>
      <c r="F9" s="29">
        <f t="shared" si="0"/>
        <v>3</v>
      </c>
      <c r="G9" s="29">
        <v>24</v>
      </c>
      <c r="H9" s="29"/>
      <c r="I9" s="29">
        <f t="shared" si="1"/>
        <v>24</v>
      </c>
      <c r="J9" s="29">
        <f t="shared" si="2"/>
        <v>27</v>
      </c>
      <c r="K9" s="29">
        <v>3</v>
      </c>
      <c r="L9" s="29"/>
      <c r="M9" s="29">
        <f t="shared" si="3"/>
        <v>3</v>
      </c>
      <c r="N9" s="29">
        <f t="shared" si="4"/>
        <v>125</v>
      </c>
      <c r="O9" s="29"/>
    </row>
    <row r="10" spans="1:15" ht="20.100000000000001" customHeight="1">
      <c r="A10" s="138"/>
      <c r="B10" s="40" t="s">
        <v>42</v>
      </c>
      <c r="C10" s="41"/>
      <c r="D10" s="29">
        <v>0</v>
      </c>
      <c r="E10" s="29"/>
      <c r="F10" s="29">
        <f t="shared" si="0"/>
        <v>0</v>
      </c>
      <c r="G10" s="29">
        <v>20</v>
      </c>
      <c r="H10" s="29"/>
      <c r="I10" s="29">
        <f t="shared" si="1"/>
        <v>20</v>
      </c>
      <c r="J10" s="29">
        <f t="shared" si="2"/>
        <v>20</v>
      </c>
      <c r="K10" s="29">
        <v>1</v>
      </c>
      <c r="L10" s="29"/>
      <c r="M10" s="29">
        <f t="shared" si="3"/>
        <v>1</v>
      </c>
      <c r="N10" s="29">
        <f t="shared" si="4"/>
        <v>50</v>
      </c>
      <c r="O10" s="29"/>
    </row>
    <row r="11" spans="1:15" ht="20.100000000000001" customHeight="1">
      <c r="A11" s="138"/>
      <c r="B11" s="40" t="s">
        <v>43</v>
      </c>
      <c r="C11" s="41"/>
      <c r="D11" s="29">
        <v>2</v>
      </c>
      <c r="E11" s="29"/>
      <c r="F11" s="29">
        <f t="shared" si="0"/>
        <v>2</v>
      </c>
      <c r="G11" s="29"/>
      <c r="H11" s="29"/>
      <c r="I11" s="29">
        <f t="shared" si="1"/>
        <v>0</v>
      </c>
      <c r="J11" s="29">
        <f t="shared" si="2"/>
        <v>2</v>
      </c>
      <c r="K11" s="29"/>
      <c r="L11" s="29"/>
      <c r="M11" s="29">
        <f t="shared" si="3"/>
        <v>0</v>
      </c>
      <c r="N11" s="29"/>
      <c r="O11" s="29"/>
    </row>
    <row r="12" spans="1:15" ht="20.100000000000001" customHeight="1">
      <c r="A12" s="138"/>
      <c r="B12" s="40" t="s">
        <v>44</v>
      </c>
      <c r="C12" s="41"/>
      <c r="D12" s="29">
        <v>2</v>
      </c>
      <c r="E12" s="29"/>
      <c r="F12" s="29">
        <f t="shared" si="0"/>
        <v>2</v>
      </c>
      <c r="G12" s="29">
        <v>55</v>
      </c>
      <c r="H12" s="29"/>
      <c r="I12" s="29">
        <f t="shared" si="1"/>
        <v>55</v>
      </c>
      <c r="J12" s="29">
        <f t="shared" si="2"/>
        <v>57</v>
      </c>
      <c r="K12" s="29">
        <v>201</v>
      </c>
      <c r="L12" s="29"/>
      <c r="M12" s="29">
        <f t="shared" si="3"/>
        <v>201</v>
      </c>
      <c r="N12" s="29">
        <f t="shared" si="4"/>
        <v>3654.545454545455</v>
      </c>
      <c r="O12" s="29"/>
    </row>
    <row r="13" spans="1:15" ht="20.100000000000001" customHeight="1">
      <c r="A13" s="138"/>
      <c r="B13" s="40" t="s">
        <v>45</v>
      </c>
      <c r="C13" s="41"/>
      <c r="D13" s="29">
        <v>0</v>
      </c>
      <c r="E13" s="29"/>
      <c r="F13" s="29">
        <f t="shared" si="0"/>
        <v>0</v>
      </c>
      <c r="G13" s="29">
        <v>3</v>
      </c>
      <c r="H13" s="29"/>
      <c r="I13" s="29">
        <f t="shared" si="1"/>
        <v>3</v>
      </c>
      <c r="J13" s="29">
        <f t="shared" si="2"/>
        <v>3</v>
      </c>
      <c r="K13" s="29">
        <v>0</v>
      </c>
      <c r="L13" s="29"/>
      <c r="M13" s="29">
        <f t="shared" si="3"/>
        <v>0</v>
      </c>
      <c r="N13" s="29">
        <f t="shared" si="4"/>
        <v>0</v>
      </c>
      <c r="O13" s="29"/>
    </row>
    <row r="14" spans="1:15" ht="20.100000000000001" customHeight="1">
      <c r="A14" s="138"/>
      <c r="B14" s="40" t="s">
        <v>46</v>
      </c>
      <c r="C14" s="41"/>
      <c r="D14" s="29">
        <v>2</v>
      </c>
      <c r="E14" s="29"/>
      <c r="F14" s="29">
        <f t="shared" si="0"/>
        <v>2</v>
      </c>
      <c r="G14" s="29">
        <v>76</v>
      </c>
      <c r="H14" s="29"/>
      <c r="I14" s="29">
        <f t="shared" si="1"/>
        <v>76</v>
      </c>
      <c r="J14" s="29">
        <f t="shared" si="2"/>
        <v>78</v>
      </c>
      <c r="K14" s="29">
        <v>137</v>
      </c>
      <c r="L14" s="29"/>
      <c r="M14" s="29">
        <f t="shared" si="3"/>
        <v>137</v>
      </c>
      <c r="N14" s="29">
        <f t="shared" si="4"/>
        <v>1802.6315789473683</v>
      </c>
      <c r="O14" s="29"/>
    </row>
    <row r="15" spans="1:15" ht="20.100000000000001" customHeight="1">
      <c r="A15" s="138"/>
      <c r="B15" s="40" t="s">
        <v>47</v>
      </c>
      <c r="C15" s="41"/>
      <c r="D15" s="29">
        <v>0</v>
      </c>
      <c r="E15" s="29"/>
      <c r="F15" s="29">
        <f t="shared" si="0"/>
        <v>0</v>
      </c>
      <c r="G15" s="29">
        <v>2</v>
      </c>
      <c r="H15" s="29"/>
      <c r="I15" s="29">
        <f t="shared" si="1"/>
        <v>2</v>
      </c>
      <c r="J15" s="29">
        <f t="shared" si="2"/>
        <v>2</v>
      </c>
      <c r="K15" s="29">
        <v>40</v>
      </c>
      <c r="L15" s="29"/>
      <c r="M15" s="29">
        <f t="shared" si="3"/>
        <v>40</v>
      </c>
      <c r="N15" s="29">
        <f t="shared" si="4"/>
        <v>20000</v>
      </c>
      <c r="O15" s="29"/>
    </row>
    <row r="16" spans="1:15" ht="20.100000000000001" customHeight="1">
      <c r="A16" s="139"/>
      <c r="B16" s="42" t="s">
        <v>48</v>
      </c>
      <c r="C16" s="42"/>
      <c r="D16" s="29">
        <f>SUM(D8:D15)</f>
        <v>11</v>
      </c>
      <c r="E16" s="65">
        <f t="shared" ref="E16:M16" si="6">SUM(E8:E15)</f>
        <v>0</v>
      </c>
      <c r="F16" s="65">
        <f t="shared" si="6"/>
        <v>11</v>
      </c>
      <c r="G16" s="65">
        <f t="shared" si="6"/>
        <v>311</v>
      </c>
      <c r="H16" s="65">
        <f t="shared" si="6"/>
        <v>0</v>
      </c>
      <c r="I16" s="65">
        <f t="shared" si="6"/>
        <v>311</v>
      </c>
      <c r="J16" s="65">
        <f t="shared" si="6"/>
        <v>322</v>
      </c>
      <c r="K16" s="65">
        <f t="shared" si="6"/>
        <v>688</v>
      </c>
      <c r="L16" s="65">
        <f t="shared" si="6"/>
        <v>0</v>
      </c>
      <c r="M16" s="65">
        <f t="shared" si="6"/>
        <v>688</v>
      </c>
      <c r="N16" s="29">
        <f t="shared" si="4"/>
        <v>2212.2186495176852</v>
      </c>
      <c r="O16" s="29"/>
    </row>
    <row r="17" spans="1:15" ht="20.100000000000001" customHeight="1">
      <c r="A17" s="140" t="s">
        <v>49</v>
      </c>
      <c r="B17" s="42" t="s">
        <v>50</v>
      </c>
      <c r="C17" s="43"/>
      <c r="D17" s="29">
        <v>10</v>
      </c>
      <c r="E17" s="29"/>
      <c r="F17" s="29">
        <f t="shared" si="0"/>
        <v>10</v>
      </c>
      <c r="G17" s="29">
        <v>625</v>
      </c>
      <c r="H17" s="29"/>
      <c r="I17" s="29">
        <f t="shared" si="1"/>
        <v>625</v>
      </c>
      <c r="J17" s="29">
        <f t="shared" si="2"/>
        <v>635</v>
      </c>
      <c r="K17" s="29">
        <v>3460</v>
      </c>
      <c r="L17" s="29"/>
      <c r="M17" s="29">
        <f t="shared" si="3"/>
        <v>3460</v>
      </c>
      <c r="N17" s="29">
        <f t="shared" si="4"/>
        <v>5536</v>
      </c>
      <c r="O17" s="29"/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142"/>
      <c r="B19" s="44" t="s">
        <v>52</v>
      </c>
      <c r="C19" s="43"/>
      <c r="D19" s="29">
        <f>SUM(D17:D18)</f>
        <v>10</v>
      </c>
      <c r="E19" s="66">
        <f t="shared" ref="E19:M19" si="7">SUM(E17:E18)</f>
        <v>0</v>
      </c>
      <c r="F19" s="66">
        <f t="shared" si="7"/>
        <v>10</v>
      </c>
      <c r="G19" s="66">
        <f t="shared" si="7"/>
        <v>625</v>
      </c>
      <c r="H19" s="66">
        <f t="shared" si="7"/>
        <v>0</v>
      </c>
      <c r="I19" s="66">
        <f t="shared" si="7"/>
        <v>625</v>
      </c>
      <c r="J19" s="66">
        <f t="shared" si="7"/>
        <v>635</v>
      </c>
      <c r="K19" s="66">
        <f t="shared" si="7"/>
        <v>3460</v>
      </c>
      <c r="L19" s="66">
        <f t="shared" si="7"/>
        <v>0</v>
      </c>
      <c r="M19" s="66">
        <f t="shared" si="7"/>
        <v>3460</v>
      </c>
      <c r="N19" s="29">
        <f t="shared" si="4"/>
        <v>5536</v>
      </c>
      <c r="O19" s="29"/>
    </row>
    <row r="20" spans="1:15" ht="20.100000000000001" customHeight="1">
      <c r="A20" s="137" t="s">
        <v>53</v>
      </c>
      <c r="B20" s="42" t="s">
        <v>54</v>
      </c>
      <c r="C20" s="43"/>
      <c r="D20" s="29">
        <v>3</v>
      </c>
      <c r="E20" s="29"/>
      <c r="F20" s="29">
        <f t="shared" si="0"/>
        <v>3</v>
      </c>
      <c r="G20" s="29">
        <v>85</v>
      </c>
      <c r="H20" s="29"/>
      <c r="I20" s="29">
        <f t="shared" si="1"/>
        <v>85</v>
      </c>
      <c r="J20" s="29">
        <f t="shared" si="2"/>
        <v>88</v>
      </c>
      <c r="K20" s="29">
        <v>20</v>
      </c>
      <c r="L20" s="29"/>
      <c r="M20" s="29">
        <f t="shared" si="3"/>
        <v>20</v>
      </c>
      <c r="N20" s="29">
        <f t="shared" si="4"/>
        <v>235.29411764705881</v>
      </c>
      <c r="O20" s="29"/>
    </row>
    <row r="21" spans="1:15" ht="20.100000000000001" customHeight="1">
      <c r="A21" s="138"/>
      <c r="B21" s="42" t="s">
        <v>55</v>
      </c>
      <c r="C21" s="43"/>
      <c r="D21" s="29">
        <v>3</v>
      </c>
      <c r="E21" s="29"/>
      <c r="F21" s="29">
        <f t="shared" si="0"/>
        <v>3</v>
      </c>
      <c r="G21" s="29">
        <v>107</v>
      </c>
      <c r="H21" s="29"/>
      <c r="I21" s="29">
        <f t="shared" si="1"/>
        <v>107</v>
      </c>
      <c r="J21" s="29">
        <f t="shared" si="2"/>
        <v>110</v>
      </c>
      <c r="K21" s="29">
        <v>77</v>
      </c>
      <c r="L21" s="29"/>
      <c r="M21" s="29">
        <f t="shared" si="3"/>
        <v>77</v>
      </c>
      <c r="N21" s="29">
        <f t="shared" si="4"/>
        <v>719.62616822429902</v>
      </c>
      <c r="O21" s="29"/>
    </row>
    <row r="22" spans="1:15" ht="20.100000000000001" customHeight="1">
      <c r="A22" s="138"/>
      <c r="B22" s="42" t="s">
        <v>56</v>
      </c>
      <c r="C22" s="43"/>
      <c r="D22" s="29">
        <v>3</v>
      </c>
      <c r="E22" s="29"/>
      <c r="F22" s="29">
        <f t="shared" si="0"/>
        <v>3</v>
      </c>
      <c r="G22" s="29">
        <v>202</v>
      </c>
      <c r="H22" s="29"/>
      <c r="I22" s="29">
        <f t="shared" si="1"/>
        <v>202</v>
      </c>
      <c r="J22" s="29">
        <f t="shared" si="2"/>
        <v>205</v>
      </c>
      <c r="K22" s="29">
        <v>170</v>
      </c>
      <c r="L22" s="29"/>
      <c r="M22" s="29">
        <f t="shared" si="3"/>
        <v>170</v>
      </c>
      <c r="N22" s="29">
        <f t="shared" si="4"/>
        <v>841.58415841584156</v>
      </c>
      <c r="O22" s="29"/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139"/>
      <c r="B24" s="42" t="s">
        <v>58</v>
      </c>
      <c r="C24" s="43"/>
      <c r="D24" s="29">
        <f>SUM(D20:D23)</f>
        <v>9</v>
      </c>
      <c r="E24" s="66">
        <f t="shared" ref="E24:M24" si="8">SUM(E20:E23)</f>
        <v>0</v>
      </c>
      <c r="F24" s="66">
        <f t="shared" si="8"/>
        <v>9</v>
      </c>
      <c r="G24" s="66">
        <f t="shared" si="8"/>
        <v>394</v>
      </c>
      <c r="H24" s="66">
        <f t="shared" si="8"/>
        <v>0</v>
      </c>
      <c r="I24" s="66">
        <f t="shared" si="8"/>
        <v>394</v>
      </c>
      <c r="J24" s="66">
        <f t="shared" si="8"/>
        <v>403</v>
      </c>
      <c r="K24" s="66">
        <f t="shared" si="8"/>
        <v>267</v>
      </c>
      <c r="L24" s="66">
        <f t="shared" si="8"/>
        <v>0</v>
      </c>
      <c r="M24" s="66">
        <f t="shared" si="8"/>
        <v>267</v>
      </c>
      <c r="N24" s="29">
        <f t="shared" si="4"/>
        <v>677.6649746192893</v>
      </c>
      <c r="O24" s="29"/>
    </row>
    <row r="25" spans="1:15" ht="20.100000000000001" customHeight="1">
      <c r="A25" s="140" t="s">
        <v>89</v>
      </c>
      <c r="B25" s="42" t="s">
        <v>59</v>
      </c>
      <c r="C25" s="4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142"/>
      <c r="B27" s="42" t="s">
        <v>61</v>
      </c>
      <c r="C27" s="43"/>
      <c r="D27" s="29">
        <f>SUM(D25:D26)</f>
        <v>0</v>
      </c>
      <c r="E27" s="66">
        <f t="shared" ref="E27:M27" si="9">SUM(E25:E26)</f>
        <v>0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/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153"/>
      <c r="B29" s="42" t="s">
        <v>64</v>
      </c>
      <c r="C29" s="43"/>
      <c r="D29" s="29">
        <v>65</v>
      </c>
      <c r="E29" s="29"/>
      <c r="F29" s="29">
        <f t="shared" si="0"/>
        <v>65</v>
      </c>
      <c r="G29" s="29">
        <v>1326</v>
      </c>
      <c r="H29" s="29"/>
      <c r="I29" s="29">
        <f t="shared" si="1"/>
        <v>1326</v>
      </c>
      <c r="J29" s="29">
        <f t="shared" si="2"/>
        <v>1391</v>
      </c>
      <c r="K29" s="29">
        <v>20520</v>
      </c>
      <c r="L29" s="29"/>
      <c r="M29" s="29">
        <f t="shared" si="3"/>
        <v>20520</v>
      </c>
      <c r="N29" s="29">
        <f t="shared" si="4"/>
        <v>15475.113122171946</v>
      </c>
      <c r="O29" s="29"/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153"/>
      <c r="B32" s="42" t="s">
        <v>67</v>
      </c>
      <c r="C32" s="43"/>
      <c r="D32" s="29">
        <v>1</v>
      </c>
      <c r="E32" s="29"/>
      <c r="F32" s="29">
        <f t="shared" si="0"/>
        <v>1</v>
      </c>
      <c r="G32" s="29">
        <v>3</v>
      </c>
      <c r="H32" s="29"/>
      <c r="I32" s="29">
        <f t="shared" si="1"/>
        <v>3</v>
      </c>
      <c r="J32" s="29">
        <f t="shared" si="2"/>
        <v>4</v>
      </c>
      <c r="K32" s="29">
        <v>1</v>
      </c>
      <c r="L32" s="29"/>
      <c r="M32" s="29">
        <f t="shared" si="3"/>
        <v>1</v>
      </c>
      <c r="N32" s="29">
        <f t="shared" si="4"/>
        <v>333.33333333333331</v>
      </c>
      <c r="O32" s="29"/>
    </row>
    <row r="33" spans="1:15" ht="20.100000000000001" customHeight="1">
      <c r="A33" s="154"/>
      <c r="B33" s="42" t="s">
        <v>68</v>
      </c>
      <c r="C33" s="43"/>
      <c r="D33" s="29">
        <f>SUM(D28:D32)</f>
        <v>66</v>
      </c>
      <c r="E33" s="66">
        <f t="shared" ref="E33:M33" si="10">SUM(E28:E32)</f>
        <v>0</v>
      </c>
      <c r="F33" s="66">
        <f t="shared" si="10"/>
        <v>66</v>
      </c>
      <c r="G33" s="66">
        <f t="shared" si="10"/>
        <v>1329</v>
      </c>
      <c r="H33" s="66">
        <f t="shared" si="10"/>
        <v>0</v>
      </c>
      <c r="I33" s="66">
        <f t="shared" si="10"/>
        <v>1329</v>
      </c>
      <c r="J33" s="66">
        <f t="shared" si="10"/>
        <v>1395</v>
      </c>
      <c r="K33" s="66">
        <f t="shared" si="10"/>
        <v>20521</v>
      </c>
      <c r="L33" s="66">
        <f t="shared" si="10"/>
        <v>0</v>
      </c>
      <c r="M33" s="66">
        <f t="shared" si="10"/>
        <v>20521</v>
      </c>
      <c r="N33" s="29">
        <f t="shared" si="4"/>
        <v>15440.933032355155</v>
      </c>
      <c r="O33" s="29"/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1</v>
      </c>
      <c r="H34" s="29"/>
      <c r="I34" s="29">
        <f t="shared" si="1"/>
        <v>1</v>
      </c>
      <c r="J34" s="29">
        <f t="shared" si="2"/>
        <v>1</v>
      </c>
      <c r="K34" s="29">
        <v>250</v>
      </c>
      <c r="L34" s="29"/>
      <c r="M34" s="29">
        <f t="shared" si="3"/>
        <v>250</v>
      </c>
      <c r="N34" s="29">
        <f t="shared" si="4"/>
        <v>250000</v>
      </c>
      <c r="O34" s="29"/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2</v>
      </c>
      <c r="H35" s="29"/>
      <c r="I35" s="29">
        <f t="shared" si="1"/>
        <v>2</v>
      </c>
      <c r="J35" s="29">
        <f t="shared" si="2"/>
        <v>2</v>
      </c>
      <c r="K35" s="29">
        <v>340</v>
      </c>
      <c r="L35" s="29"/>
      <c r="M35" s="29">
        <f t="shared" si="3"/>
        <v>340</v>
      </c>
      <c r="N35" s="29">
        <f t="shared" si="4"/>
        <v>170000</v>
      </c>
      <c r="O35" s="29"/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56</v>
      </c>
      <c r="H36" s="29"/>
      <c r="I36" s="29">
        <f t="shared" si="1"/>
        <v>56</v>
      </c>
      <c r="J36" s="29">
        <f t="shared" si="2"/>
        <v>56</v>
      </c>
      <c r="K36" s="29">
        <v>6720</v>
      </c>
      <c r="L36" s="29"/>
      <c r="M36" s="29">
        <f t="shared" si="3"/>
        <v>6720</v>
      </c>
      <c r="N36" s="29">
        <f t="shared" si="4"/>
        <v>120000</v>
      </c>
      <c r="O36" s="29"/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>
        <v>7</v>
      </c>
      <c r="H37" s="29"/>
      <c r="I37" s="29">
        <f t="shared" si="1"/>
        <v>7</v>
      </c>
      <c r="J37" s="29">
        <f t="shared" si="2"/>
        <v>7</v>
      </c>
      <c r="K37" s="29">
        <v>1540</v>
      </c>
      <c r="L37" s="29"/>
      <c r="M37" s="29">
        <f t="shared" si="3"/>
        <v>1540</v>
      </c>
      <c r="N37" s="29">
        <f t="shared" si="4"/>
        <v>220000</v>
      </c>
      <c r="O37" s="29"/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66</v>
      </c>
      <c r="H39" s="66">
        <f t="shared" si="11"/>
        <v>0</v>
      </c>
      <c r="I39" s="66">
        <f t="shared" si="11"/>
        <v>66</v>
      </c>
      <c r="J39" s="66">
        <f t="shared" si="11"/>
        <v>66</v>
      </c>
      <c r="K39" s="66">
        <f t="shared" si="11"/>
        <v>8850</v>
      </c>
      <c r="L39" s="66">
        <f t="shared" si="11"/>
        <v>0</v>
      </c>
      <c r="M39" s="66">
        <f t="shared" si="11"/>
        <v>8850</v>
      </c>
      <c r="N39" s="29">
        <f t="shared" si="4"/>
        <v>134090.90909090909</v>
      </c>
      <c r="O39" s="29"/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0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29"/>
      <c r="O43" s="29"/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66</v>
      </c>
      <c r="H44" s="66">
        <f t="shared" si="13"/>
        <v>0</v>
      </c>
      <c r="I44" s="66">
        <f t="shared" si="13"/>
        <v>66</v>
      </c>
      <c r="J44" s="66">
        <f t="shared" si="13"/>
        <v>66</v>
      </c>
      <c r="K44" s="66">
        <f t="shared" si="13"/>
        <v>8850</v>
      </c>
      <c r="L44" s="66">
        <f t="shared" si="13"/>
        <v>0</v>
      </c>
      <c r="M44" s="66">
        <f t="shared" si="13"/>
        <v>8850</v>
      </c>
      <c r="N44" s="29">
        <f t="shared" si="4"/>
        <v>134090.90909090909</v>
      </c>
      <c r="O44" s="29"/>
    </row>
    <row r="45" spans="1:15" ht="20.100000000000001" customHeight="1">
      <c r="A45" s="137" t="s">
        <v>78</v>
      </c>
      <c r="B45" s="45" t="s">
        <v>79</v>
      </c>
      <c r="C45" s="45"/>
      <c r="D45" s="29">
        <v>8</v>
      </c>
      <c r="E45" s="29"/>
      <c r="F45" s="29">
        <f t="shared" si="0"/>
        <v>8</v>
      </c>
      <c r="G45" s="29">
        <v>15</v>
      </c>
      <c r="H45" s="29"/>
      <c r="I45" s="29">
        <f t="shared" si="1"/>
        <v>15</v>
      </c>
      <c r="J45" s="29">
        <f t="shared" si="2"/>
        <v>23</v>
      </c>
      <c r="K45" s="29">
        <v>0.06</v>
      </c>
      <c r="L45" s="29"/>
      <c r="M45" s="29">
        <f t="shared" si="3"/>
        <v>0.06</v>
      </c>
      <c r="N45" s="29">
        <f t="shared" si="4"/>
        <v>4</v>
      </c>
      <c r="O45" s="29"/>
    </row>
    <row r="46" spans="1:15" ht="20.100000000000001" customHeight="1">
      <c r="A46" s="138"/>
      <c r="B46" s="45" t="s">
        <v>80</v>
      </c>
      <c r="C46" s="45"/>
      <c r="D46" s="29">
        <v>3</v>
      </c>
      <c r="E46" s="29"/>
      <c r="F46" s="29">
        <f t="shared" si="0"/>
        <v>3</v>
      </c>
      <c r="G46" s="29">
        <v>2</v>
      </c>
      <c r="H46" s="29"/>
      <c r="I46" s="29">
        <f t="shared" si="1"/>
        <v>2</v>
      </c>
      <c r="J46" s="29">
        <f t="shared" si="2"/>
        <v>5</v>
      </c>
      <c r="K46" s="29">
        <v>6</v>
      </c>
      <c r="L46" s="29"/>
      <c r="M46" s="29">
        <f t="shared" si="3"/>
        <v>6</v>
      </c>
      <c r="N46" s="29">
        <f t="shared" si="4"/>
        <v>3000</v>
      </c>
      <c r="O46" s="29"/>
    </row>
    <row r="47" spans="1:15" ht="20.100000000000001" customHeight="1">
      <c r="A47" s="138"/>
      <c r="B47" s="45" t="s">
        <v>81</v>
      </c>
      <c r="C47" s="45"/>
      <c r="D47" s="29">
        <v>5</v>
      </c>
      <c r="E47" s="29"/>
      <c r="F47" s="29">
        <f t="shared" si="0"/>
        <v>5</v>
      </c>
      <c r="G47" s="29">
        <v>13</v>
      </c>
      <c r="H47" s="29"/>
      <c r="I47" s="29">
        <f t="shared" si="1"/>
        <v>13</v>
      </c>
      <c r="J47" s="29">
        <f t="shared" si="2"/>
        <v>18</v>
      </c>
      <c r="K47" s="29">
        <v>100</v>
      </c>
      <c r="L47" s="29"/>
      <c r="M47" s="29">
        <f t="shared" si="3"/>
        <v>100</v>
      </c>
      <c r="N47" s="29">
        <f t="shared" si="4"/>
        <v>7692.3076923076924</v>
      </c>
      <c r="O47" s="29"/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25</v>
      </c>
      <c r="H48" s="29"/>
      <c r="I48" s="29">
        <f t="shared" si="1"/>
        <v>25</v>
      </c>
      <c r="J48" s="29">
        <f t="shared" si="2"/>
        <v>25</v>
      </c>
      <c r="K48" s="29">
        <v>62</v>
      </c>
      <c r="L48" s="29"/>
      <c r="M48" s="29">
        <f t="shared" si="3"/>
        <v>62</v>
      </c>
      <c r="N48" s="29">
        <f t="shared" si="4"/>
        <v>2480</v>
      </c>
      <c r="O48" s="29"/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2</v>
      </c>
      <c r="H49" s="29"/>
      <c r="I49" s="29">
        <f t="shared" si="1"/>
        <v>2</v>
      </c>
      <c r="J49" s="29">
        <f t="shared" si="2"/>
        <v>2</v>
      </c>
      <c r="K49" s="29">
        <v>340</v>
      </c>
      <c r="L49" s="29"/>
      <c r="M49" s="29">
        <f t="shared" si="3"/>
        <v>340</v>
      </c>
      <c r="N49" s="29">
        <f t="shared" si="4"/>
        <v>170000</v>
      </c>
      <c r="O49" s="29"/>
    </row>
    <row r="50" spans="1:15" ht="20.100000000000001" customHeight="1">
      <c r="A50" s="139"/>
      <c r="B50" s="42" t="s">
        <v>84</v>
      </c>
      <c r="C50" s="43"/>
      <c r="D50" s="29">
        <f>SUM(D45:D49)</f>
        <v>16</v>
      </c>
      <c r="E50" s="66">
        <f t="shared" ref="E50:M50" si="14">SUM(E45:E49)</f>
        <v>0</v>
      </c>
      <c r="F50" s="66">
        <f t="shared" si="14"/>
        <v>16</v>
      </c>
      <c r="G50" s="66">
        <f t="shared" si="14"/>
        <v>57</v>
      </c>
      <c r="H50" s="66">
        <f t="shared" si="14"/>
        <v>0</v>
      </c>
      <c r="I50" s="66">
        <f t="shared" si="14"/>
        <v>57</v>
      </c>
      <c r="J50" s="66">
        <f t="shared" si="14"/>
        <v>73</v>
      </c>
      <c r="K50" s="66">
        <f t="shared" si="14"/>
        <v>508.06</v>
      </c>
      <c r="L50" s="66">
        <f t="shared" si="14"/>
        <v>0</v>
      </c>
      <c r="M50" s="66">
        <f t="shared" si="14"/>
        <v>508.06</v>
      </c>
      <c r="N50" s="29">
        <f t="shared" si="4"/>
        <v>8913.3333333333339</v>
      </c>
      <c r="O50" s="29"/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136</v>
      </c>
      <c r="E51" s="66">
        <f t="shared" ref="E51:M51" si="15">E50+E44+E33+E27+E24+E19+E16+E7</f>
        <v>0</v>
      </c>
      <c r="F51" s="66">
        <f t="shared" si="15"/>
        <v>136</v>
      </c>
      <c r="G51" s="66">
        <f t="shared" si="15"/>
        <v>3330</v>
      </c>
      <c r="H51" s="66">
        <f t="shared" si="15"/>
        <v>0</v>
      </c>
      <c r="I51" s="66">
        <f t="shared" si="15"/>
        <v>3330</v>
      </c>
      <c r="J51" s="66">
        <f t="shared" si="15"/>
        <v>3466</v>
      </c>
      <c r="K51" s="66">
        <f t="shared" si="15"/>
        <v>44938.06</v>
      </c>
      <c r="L51" s="66">
        <f t="shared" si="15"/>
        <v>0</v>
      </c>
      <c r="M51" s="66">
        <f t="shared" si="15"/>
        <v>44938.06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9" zoomScaleNormal="89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D51" sqref="D51:O51"/>
    </sheetView>
  </sheetViews>
  <sheetFormatPr defaultColWidth="9.140625" defaultRowHeight="19.5"/>
  <cols>
    <col min="1" max="1" width="7.42578125" style="10" customWidth="1"/>
    <col min="2" max="2" width="20.42578125" style="10" customWidth="1"/>
    <col min="3" max="3" width="15.7109375" style="10" customWidth="1"/>
    <col min="4" max="4" width="9.140625" style="10" customWidth="1"/>
    <col min="5" max="5" width="6.7109375" style="10" customWidth="1"/>
    <col min="6" max="7" width="9.140625" style="10" customWidth="1"/>
    <col min="8" max="8" width="6.7109375" style="10" customWidth="1"/>
    <col min="9" max="10" width="9.140625" style="10" customWidth="1"/>
    <col min="11" max="11" width="13.42578125" style="10" customWidth="1"/>
    <col min="12" max="12" width="6.7109375" style="10" customWidth="1"/>
    <col min="13" max="13" width="13.5703125" style="10" customWidth="1"/>
    <col min="14" max="14" width="10.28515625" style="10" customWidth="1"/>
    <col min="15" max="15" width="5.85546875" style="10" customWidth="1"/>
    <col min="16" max="16384" width="9.140625" style="10"/>
  </cols>
  <sheetData>
    <row r="1" spans="1:15" s="11" customFormat="1" ht="20.100000000000001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101</v>
      </c>
      <c r="C4" s="2"/>
      <c r="D4" s="29">
        <v>12</v>
      </c>
      <c r="E4" s="29"/>
      <c r="F4" s="29">
        <f>SUM(D4:E4)</f>
        <v>12</v>
      </c>
      <c r="G4" s="29">
        <v>31</v>
      </c>
      <c r="H4" s="29"/>
      <c r="I4" s="29">
        <f>SUM(G4:H4)</f>
        <v>31</v>
      </c>
      <c r="J4" s="29">
        <f>I4+F4</f>
        <v>43</v>
      </c>
      <c r="K4" s="29">
        <v>280</v>
      </c>
      <c r="L4" s="29"/>
      <c r="M4" s="29">
        <f>L4+K4</f>
        <v>280</v>
      </c>
      <c r="N4" s="29">
        <f>K4/G4*1000</f>
        <v>9032.2580645161306</v>
      </c>
      <c r="O4" s="29" t="s">
        <v>88</v>
      </c>
    </row>
    <row r="5" spans="1:15" ht="20.100000000000001" customHeight="1">
      <c r="A5" s="97"/>
      <c r="B5" s="1" t="s">
        <v>36</v>
      </c>
      <c r="C5" s="2"/>
      <c r="D5" s="29">
        <v>2</v>
      </c>
      <c r="E5" s="29"/>
      <c r="F5" s="29">
        <f t="shared" ref="F5:F49" si="0">SUM(D5:E5)</f>
        <v>2</v>
      </c>
      <c r="G5" s="29">
        <v>4</v>
      </c>
      <c r="H5" s="29"/>
      <c r="I5" s="29">
        <f t="shared" ref="I5:I49" si="1">SUM(G5:H5)</f>
        <v>4</v>
      </c>
      <c r="J5" s="29">
        <f t="shared" ref="J5:J49" si="2">I5+F5</f>
        <v>6</v>
      </c>
      <c r="K5" s="29">
        <v>10</v>
      </c>
      <c r="L5" s="29"/>
      <c r="M5" s="29">
        <f t="shared" ref="M5:M49" si="3">L5+K5</f>
        <v>10</v>
      </c>
      <c r="N5" s="29">
        <f t="shared" ref="N5:O50" si="4">K5/G5*1000</f>
        <v>2500</v>
      </c>
      <c r="O5" s="29" t="s">
        <v>88</v>
      </c>
    </row>
    <row r="6" spans="1:15" ht="20.100000000000001" customHeight="1">
      <c r="A6" s="97"/>
      <c r="B6" s="1" t="s">
        <v>37</v>
      </c>
      <c r="C6" s="2"/>
      <c r="D6" s="29">
        <v>7</v>
      </c>
      <c r="E6" s="29"/>
      <c r="F6" s="29">
        <f t="shared" si="0"/>
        <v>7</v>
      </c>
      <c r="G6" s="29">
        <v>16</v>
      </c>
      <c r="H6" s="29"/>
      <c r="I6" s="29">
        <f t="shared" si="1"/>
        <v>16</v>
      </c>
      <c r="J6" s="29">
        <f t="shared" si="2"/>
        <v>23</v>
      </c>
      <c r="K6" s="29">
        <v>65</v>
      </c>
      <c r="L6" s="29"/>
      <c r="M6" s="29">
        <f t="shared" si="3"/>
        <v>65</v>
      </c>
      <c r="N6" s="29">
        <f t="shared" si="4"/>
        <v>4062.5</v>
      </c>
      <c r="O6" s="29" t="s">
        <v>88</v>
      </c>
    </row>
    <row r="7" spans="1:15" ht="20.100000000000001" customHeight="1">
      <c r="A7" s="97"/>
      <c r="B7" s="1" t="s">
        <v>38</v>
      </c>
      <c r="C7" s="2"/>
      <c r="D7" s="29">
        <f>SUM(D4:D6)</f>
        <v>21</v>
      </c>
      <c r="E7" s="66">
        <f t="shared" ref="E7:M7" si="5">SUM(E4:E6)</f>
        <v>0</v>
      </c>
      <c r="F7" s="66">
        <f t="shared" si="5"/>
        <v>21</v>
      </c>
      <c r="G7" s="66">
        <f t="shared" si="5"/>
        <v>51</v>
      </c>
      <c r="H7" s="66">
        <f t="shared" si="5"/>
        <v>0</v>
      </c>
      <c r="I7" s="66">
        <f t="shared" si="5"/>
        <v>51</v>
      </c>
      <c r="J7" s="66">
        <f t="shared" si="5"/>
        <v>72</v>
      </c>
      <c r="K7" s="66">
        <f t="shared" si="5"/>
        <v>355</v>
      </c>
      <c r="L7" s="66">
        <f t="shared" si="5"/>
        <v>0</v>
      </c>
      <c r="M7" s="66">
        <f t="shared" si="5"/>
        <v>355</v>
      </c>
      <c r="N7" s="29">
        <f t="shared" si="4"/>
        <v>6960.7843137254904</v>
      </c>
      <c r="O7" s="29" t="s">
        <v>88</v>
      </c>
    </row>
    <row r="8" spans="1:15" ht="20.100000000000001" customHeight="1">
      <c r="A8" s="84" t="s">
        <v>39</v>
      </c>
      <c r="B8" s="12" t="s">
        <v>40</v>
      </c>
      <c r="C8" s="13"/>
      <c r="D8" s="29">
        <v>0</v>
      </c>
      <c r="E8" s="29"/>
      <c r="F8" s="29">
        <f t="shared" si="0"/>
        <v>0</v>
      </c>
      <c r="G8" s="29">
        <v>8</v>
      </c>
      <c r="H8" s="29"/>
      <c r="I8" s="29">
        <f t="shared" si="1"/>
        <v>8</v>
      </c>
      <c r="J8" s="29">
        <f t="shared" si="2"/>
        <v>8</v>
      </c>
      <c r="K8" s="29">
        <v>24</v>
      </c>
      <c r="L8" s="29"/>
      <c r="M8" s="29">
        <f t="shared" si="3"/>
        <v>24</v>
      </c>
      <c r="N8" s="29">
        <f t="shared" si="4"/>
        <v>3000</v>
      </c>
      <c r="O8" s="29" t="s">
        <v>88</v>
      </c>
    </row>
    <row r="9" spans="1:15" ht="20.100000000000001" customHeight="1">
      <c r="A9" s="85" t="s">
        <v>39</v>
      </c>
      <c r="B9" s="1" t="s">
        <v>41</v>
      </c>
      <c r="C9" s="2"/>
      <c r="D9" s="29">
        <v>2</v>
      </c>
      <c r="E9" s="29"/>
      <c r="F9" s="29">
        <f t="shared" si="0"/>
        <v>2</v>
      </c>
      <c r="G9" s="29">
        <v>12</v>
      </c>
      <c r="H9" s="29"/>
      <c r="I9" s="29">
        <f t="shared" si="1"/>
        <v>12</v>
      </c>
      <c r="J9" s="29">
        <f t="shared" si="2"/>
        <v>14</v>
      </c>
      <c r="K9" s="29">
        <v>0</v>
      </c>
      <c r="L9" s="29"/>
      <c r="M9" s="29">
        <f t="shared" si="3"/>
        <v>0</v>
      </c>
      <c r="N9" s="29">
        <f t="shared" si="4"/>
        <v>0</v>
      </c>
      <c r="O9" s="29" t="s">
        <v>88</v>
      </c>
    </row>
    <row r="10" spans="1:15" ht="20.100000000000001" customHeight="1">
      <c r="A10" s="85"/>
      <c r="B10" s="1" t="s">
        <v>42</v>
      </c>
      <c r="C10" s="2"/>
      <c r="D10" s="29">
        <v>0</v>
      </c>
      <c r="E10" s="29"/>
      <c r="F10" s="29">
        <f t="shared" si="0"/>
        <v>0</v>
      </c>
      <c r="G10" s="29">
        <v>8</v>
      </c>
      <c r="H10" s="29"/>
      <c r="I10" s="29">
        <f t="shared" si="1"/>
        <v>8</v>
      </c>
      <c r="J10" s="29">
        <f t="shared" si="2"/>
        <v>8</v>
      </c>
      <c r="K10" s="29">
        <v>0</v>
      </c>
      <c r="L10" s="29"/>
      <c r="M10" s="29">
        <f t="shared" si="3"/>
        <v>0</v>
      </c>
      <c r="N10" s="29">
        <f t="shared" si="4"/>
        <v>0</v>
      </c>
      <c r="O10" s="29" t="s">
        <v>88</v>
      </c>
    </row>
    <row r="11" spans="1:15" ht="20.100000000000001" customHeight="1">
      <c r="A11" s="85"/>
      <c r="B11" s="1" t="s">
        <v>43</v>
      </c>
      <c r="C11" s="2"/>
      <c r="D11" s="29">
        <v>4</v>
      </c>
      <c r="E11" s="29"/>
      <c r="F11" s="29">
        <f t="shared" si="0"/>
        <v>4</v>
      </c>
      <c r="G11" s="29">
        <v>1</v>
      </c>
      <c r="H11" s="29"/>
      <c r="I11" s="29">
        <f t="shared" si="1"/>
        <v>1</v>
      </c>
      <c r="J11" s="29">
        <f t="shared" si="2"/>
        <v>5</v>
      </c>
      <c r="K11" s="29">
        <v>35</v>
      </c>
      <c r="L11" s="29"/>
      <c r="M11" s="29">
        <f t="shared" si="3"/>
        <v>35</v>
      </c>
      <c r="N11" s="29">
        <f t="shared" si="4"/>
        <v>35000</v>
      </c>
      <c r="O11" s="29" t="s">
        <v>88</v>
      </c>
    </row>
    <row r="12" spans="1:15" ht="20.100000000000001" customHeight="1">
      <c r="A12" s="85"/>
      <c r="B12" s="1" t="s">
        <v>44</v>
      </c>
      <c r="C12" s="2"/>
      <c r="D12" s="29">
        <v>7</v>
      </c>
      <c r="E12" s="29"/>
      <c r="F12" s="29">
        <f t="shared" si="0"/>
        <v>7</v>
      </c>
      <c r="G12" s="29">
        <v>16</v>
      </c>
      <c r="H12" s="29"/>
      <c r="I12" s="29">
        <f t="shared" si="1"/>
        <v>16</v>
      </c>
      <c r="J12" s="29">
        <f t="shared" si="2"/>
        <v>23</v>
      </c>
      <c r="K12" s="29">
        <v>120</v>
      </c>
      <c r="L12" s="29"/>
      <c r="M12" s="29">
        <f t="shared" si="3"/>
        <v>120</v>
      </c>
      <c r="N12" s="29">
        <f t="shared" si="4"/>
        <v>7500</v>
      </c>
      <c r="O12" s="29" t="s">
        <v>88</v>
      </c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85"/>
      <c r="B14" s="1" t="s">
        <v>46</v>
      </c>
      <c r="C14" s="2"/>
      <c r="D14" s="29">
        <v>5</v>
      </c>
      <c r="E14" s="29"/>
      <c r="F14" s="29">
        <f t="shared" si="0"/>
        <v>5</v>
      </c>
      <c r="G14" s="29">
        <v>36</v>
      </c>
      <c r="H14" s="29"/>
      <c r="I14" s="29">
        <f t="shared" si="1"/>
        <v>36</v>
      </c>
      <c r="J14" s="29">
        <f t="shared" si="2"/>
        <v>41</v>
      </c>
      <c r="K14" s="29">
        <v>325</v>
      </c>
      <c r="L14" s="29"/>
      <c r="M14" s="29">
        <f t="shared" si="3"/>
        <v>325</v>
      </c>
      <c r="N14" s="29">
        <f t="shared" si="4"/>
        <v>9027.7777777777792</v>
      </c>
      <c r="O14" s="29" t="s">
        <v>88</v>
      </c>
    </row>
    <row r="15" spans="1:15" ht="20.100000000000001" customHeight="1">
      <c r="A15" s="85"/>
      <c r="B15" s="1" t="s">
        <v>47</v>
      </c>
      <c r="C15" s="2"/>
      <c r="D15" s="29"/>
      <c r="E15" s="29"/>
      <c r="F15" s="29">
        <f t="shared" si="0"/>
        <v>0</v>
      </c>
      <c r="G15" s="29">
        <v>2</v>
      </c>
      <c r="H15" s="29"/>
      <c r="I15" s="29">
        <f t="shared" si="1"/>
        <v>2</v>
      </c>
      <c r="J15" s="29">
        <f t="shared" si="2"/>
        <v>2</v>
      </c>
      <c r="K15" s="29">
        <v>14</v>
      </c>
      <c r="L15" s="29"/>
      <c r="M15" s="29">
        <f t="shared" si="3"/>
        <v>14</v>
      </c>
      <c r="N15" s="29">
        <f t="shared" si="4"/>
        <v>7000</v>
      </c>
      <c r="O15" s="29" t="s">
        <v>88</v>
      </c>
    </row>
    <row r="16" spans="1:15" ht="20.100000000000001" customHeight="1">
      <c r="A16" s="86"/>
      <c r="B16" s="12" t="s">
        <v>48</v>
      </c>
      <c r="C16" s="12"/>
      <c r="D16" s="29">
        <f>SUM(D8:D15)</f>
        <v>18</v>
      </c>
      <c r="E16" s="66">
        <f t="shared" ref="E16:M16" si="6">SUM(E8:E15)</f>
        <v>0</v>
      </c>
      <c r="F16" s="66">
        <f t="shared" si="6"/>
        <v>18</v>
      </c>
      <c r="G16" s="66">
        <f t="shared" si="6"/>
        <v>83</v>
      </c>
      <c r="H16" s="66">
        <f t="shared" si="6"/>
        <v>0</v>
      </c>
      <c r="I16" s="66">
        <f t="shared" si="6"/>
        <v>83</v>
      </c>
      <c r="J16" s="66">
        <f t="shared" si="6"/>
        <v>101</v>
      </c>
      <c r="K16" s="66">
        <f t="shared" si="6"/>
        <v>518</v>
      </c>
      <c r="L16" s="66">
        <f t="shared" si="6"/>
        <v>0</v>
      </c>
      <c r="M16" s="66">
        <f t="shared" si="6"/>
        <v>518</v>
      </c>
      <c r="N16" s="29">
        <f t="shared" si="4"/>
        <v>6240.9638554216872</v>
      </c>
      <c r="O16" s="29" t="s">
        <v>88</v>
      </c>
    </row>
    <row r="17" spans="1:15" ht="20.100000000000001" customHeight="1">
      <c r="A17" s="84" t="s">
        <v>49</v>
      </c>
      <c r="B17" s="12" t="s">
        <v>50</v>
      </c>
      <c r="C17" s="13"/>
      <c r="D17" s="29">
        <v>2</v>
      </c>
      <c r="E17" s="29">
        <v>1</v>
      </c>
      <c r="F17" s="29">
        <f t="shared" si="0"/>
        <v>3</v>
      </c>
      <c r="G17" s="29">
        <v>193</v>
      </c>
      <c r="H17" s="29"/>
      <c r="I17" s="29">
        <f t="shared" si="1"/>
        <v>193</v>
      </c>
      <c r="J17" s="29">
        <f t="shared" si="2"/>
        <v>196</v>
      </c>
      <c r="K17" s="29">
        <v>1150</v>
      </c>
      <c r="L17" s="29"/>
      <c r="M17" s="29">
        <f t="shared" si="3"/>
        <v>1150</v>
      </c>
      <c r="N17" s="29">
        <f t="shared" si="4"/>
        <v>5958.5492227979275</v>
      </c>
      <c r="O17" s="29" t="s">
        <v>88</v>
      </c>
    </row>
    <row r="18" spans="1:15" ht="20.100000000000001" customHeight="1">
      <c r="A18" s="85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86"/>
      <c r="B19" s="14" t="s">
        <v>52</v>
      </c>
      <c r="C19" s="13"/>
      <c r="D19" s="29">
        <f>SUM(D17:D18)</f>
        <v>2</v>
      </c>
      <c r="E19" s="66">
        <f t="shared" ref="E19:M19" si="7">SUM(E17:E18)</f>
        <v>1</v>
      </c>
      <c r="F19" s="66">
        <f t="shared" si="7"/>
        <v>3</v>
      </c>
      <c r="G19" s="66">
        <f t="shared" si="7"/>
        <v>193</v>
      </c>
      <c r="H19" s="66">
        <f t="shared" si="7"/>
        <v>0</v>
      </c>
      <c r="I19" s="66">
        <f t="shared" si="7"/>
        <v>193</v>
      </c>
      <c r="J19" s="66">
        <f t="shared" si="7"/>
        <v>196</v>
      </c>
      <c r="K19" s="66">
        <f t="shared" si="7"/>
        <v>1150</v>
      </c>
      <c r="L19" s="66">
        <f t="shared" si="7"/>
        <v>0</v>
      </c>
      <c r="M19" s="66">
        <f t="shared" si="7"/>
        <v>1150</v>
      </c>
      <c r="N19" s="29">
        <f t="shared" si="4"/>
        <v>5958.5492227979275</v>
      </c>
      <c r="O19" s="29" t="s">
        <v>88</v>
      </c>
    </row>
    <row r="20" spans="1:15" ht="20.100000000000001" customHeight="1">
      <c r="A20" s="84" t="s">
        <v>53</v>
      </c>
      <c r="B20" s="12" t="s">
        <v>54</v>
      </c>
      <c r="C20" s="13"/>
      <c r="D20" s="29"/>
      <c r="E20" s="29"/>
      <c r="F20" s="29">
        <f t="shared" si="0"/>
        <v>0</v>
      </c>
      <c r="G20" s="29"/>
      <c r="H20" s="29"/>
      <c r="I20" s="29">
        <f t="shared" si="1"/>
        <v>0</v>
      </c>
      <c r="J20" s="29">
        <f t="shared" si="2"/>
        <v>0</v>
      </c>
      <c r="K20" s="29"/>
      <c r="L20" s="29"/>
      <c r="M20" s="29">
        <f t="shared" si="3"/>
        <v>0</v>
      </c>
      <c r="N20" s="29"/>
      <c r="O20" s="29" t="s">
        <v>88</v>
      </c>
    </row>
    <row r="21" spans="1:15" ht="20.100000000000001" customHeight="1">
      <c r="A21" s="85"/>
      <c r="B21" s="12" t="s">
        <v>55</v>
      </c>
      <c r="C21" s="13"/>
      <c r="D21" s="29">
        <v>50</v>
      </c>
      <c r="E21" s="29">
        <v>105</v>
      </c>
      <c r="F21" s="29">
        <f t="shared" si="0"/>
        <v>155</v>
      </c>
      <c r="G21" s="29">
        <v>212</v>
      </c>
      <c r="H21" s="29">
        <v>20.5</v>
      </c>
      <c r="I21" s="29">
        <f t="shared" si="1"/>
        <v>232.5</v>
      </c>
      <c r="J21" s="29">
        <f t="shared" si="2"/>
        <v>387.5</v>
      </c>
      <c r="K21" s="29">
        <v>211</v>
      </c>
      <c r="L21" s="29">
        <v>15</v>
      </c>
      <c r="M21" s="29">
        <f t="shared" si="3"/>
        <v>226</v>
      </c>
      <c r="N21" s="29">
        <f t="shared" si="4"/>
        <v>995.28301886792451</v>
      </c>
      <c r="O21" s="29">
        <f t="shared" si="4"/>
        <v>731.70731707317077</v>
      </c>
    </row>
    <row r="22" spans="1:15" ht="20.100000000000001" customHeight="1">
      <c r="A22" s="85"/>
      <c r="B22" s="12" t="s">
        <v>56</v>
      </c>
      <c r="C22" s="13"/>
      <c r="D22" s="29">
        <v>4</v>
      </c>
      <c r="E22" s="29"/>
      <c r="F22" s="29">
        <f t="shared" si="0"/>
        <v>4</v>
      </c>
      <c r="G22" s="29">
        <v>52</v>
      </c>
      <c r="H22" s="29"/>
      <c r="I22" s="29">
        <f t="shared" si="1"/>
        <v>52</v>
      </c>
      <c r="J22" s="29">
        <f t="shared" si="2"/>
        <v>56</v>
      </c>
      <c r="K22" s="29">
        <v>28</v>
      </c>
      <c r="L22" s="29"/>
      <c r="M22" s="29">
        <f t="shared" si="3"/>
        <v>28</v>
      </c>
      <c r="N22" s="29">
        <f t="shared" si="4"/>
        <v>538.46153846153845</v>
      </c>
      <c r="O22" s="29" t="s">
        <v>88</v>
      </c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86"/>
      <c r="B24" s="12" t="s">
        <v>58</v>
      </c>
      <c r="C24" s="13"/>
      <c r="D24" s="29">
        <f>SUM(D20:D23)</f>
        <v>54</v>
      </c>
      <c r="E24" s="66">
        <f t="shared" ref="E24:M24" si="8">SUM(E20:E23)</f>
        <v>105</v>
      </c>
      <c r="F24" s="66">
        <f t="shared" si="8"/>
        <v>159</v>
      </c>
      <c r="G24" s="66">
        <f t="shared" si="8"/>
        <v>264</v>
      </c>
      <c r="H24" s="66">
        <f t="shared" si="8"/>
        <v>20.5</v>
      </c>
      <c r="I24" s="66">
        <f t="shared" si="8"/>
        <v>284.5</v>
      </c>
      <c r="J24" s="66">
        <f t="shared" si="8"/>
        <v>443.5</v>
      </c>
      <c r="K24" s="66">
        <f t="shared" si="8"/>
        <v>239</v>
      </c>
      <c r="L24" s="66">
        <f t="shared" si="8"/>
        <v>15</v>
      </c>
      <c r="M24" s="66">
        <f t="shared" si="8"/>
        <v>254</v>
      </c>
      <c r="N24" s="29">
        <f t="shared" si="4"/>
        <v>905.30303030303025</v>
      </c>
      <c r="O24" s="29">
        <f t="shared" si="4"/>
        <v>731.70731707317077</v>
      </c>
    </row>
    <row r="25" spans="1:15" ht="20.100000000000001" customHeight="1">
      <c r="A25" s="84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85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86"/>
      <c r="B27" s="12" t="s">
        <v>61</v>
      </c>
      <c r="C27" s="13"/>
      <c r="D27" s="29">
        <f>SUM(D25:D26)</f>
        <v>0</v>
      </c>
      <c r="E27" s="66">
        <f t="shared" ref="E27:M27" si="9">SUM(E25:E26)</f>
        <v>0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94"/>
      <c r="B29" s="12" t="s">
        <v>64</v>
      </c>
      <c r="C29" s="13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 t="s">
        <v>88</v>
      </c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 t="s">
        <v>88</v>
      </c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 t="s">
        <v>88</v>
      </c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 t="s">
        <v>88</v>
      </c>
    </row>
    <row r="33" spans="1:15" ht="20.100000000000001" customHeight="1">
      <c r="A33" s="95"/>
      <c r="B33" s="12" t="s">
        <v>68</v>
      </c>
      <c r="C33" s="13"/>
      <c r="D33" s="29">
        <f>SUM(D28:D32)</f>
        <v>0</v>
      </c>
      <c r="E33" s="66">
        <f t="shared" ref="E33:M33" si="10">SUM(E28:E32)</f>
        <v>0</v>
      </c>
      <c r="F33" s="66">
        <f t="shared" si="10"/>
        <v>0</v>
      </c>
      <c r="G33" s="66">
        <f t="shared" si="10"/>
        <v>0</v>
      </c>
      <c r="H33" s="66">
        <f t="shared" si="10"/>
        <v>0</v>
      </c>
      <c r="I33" s="66">
        <f t="shared" si="10"/>
        <v>0</v>
      </c>
      <c r="J33" s="66">
        <f t="shared" si="10"/>
        <v>0</v>
      </c>
      <c r="K33" s="66">
        <f t="shared" si="10"/>
        <v>0</v>
      </c>
      <c r="L33" s="66">
        <f t="shared" si="10"/>
        <v>0</v>
      </c>
      <c r="M33" s="66">
        <f t="shared" si="10"/>
        <v>0</v>
      </c>
      <c r="N33" s="29"/>
      <c r="O33" s="29" t="s">
        <v>88</v>
      </c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/>
      <c r="H34" s="29"/>
      <c r="I34" s="29">
        <f t="shared" si="1"/>
        <v>0</v>
      </c>
      <c r="J34" s="29">
        <f t="shared" si="2"/>
        <v>0</v>
      </c>
      <c r="K34" s="29"/>
      <c r="L34" s="29"/>
      <c r="M34" s="29">
        <f t="shared" si="3"/>
        <v>0</v>
      </c>
      <c r="N34" s="29"/>
      <c r="O34" s="29" t="s">
        <v>88</v>
      </c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 t="s">
        <v>88</v>
      </c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0.9</v>
      </c>
      <c r="H36" s="29"/>
      <c r="I36" s="29">
        <f t="shared" si="1"/>
        <v>0.9</v>
      </c>
      <c r="J36" s="29">
        <f t="shared" si="2"/>
        <v>0.9</v>
      </c>
      <c r="K36" s="29">
        <v>79</v>
      </c>
      <c r="L36" s="29"/>
      <c r="M36" s="29">
        <f t="shared" si="3"/>
        <v>79</v>
      </c>
      <c r="N36" s="29"/>
      <c r="O36" s="29" t="s">
        <v>88</v>
      </c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 t="s">
        <v>88</v>
      </c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0.9</v>
      </c>
      <c r="H39" s="66">
        <f t="shared" si="11"/>
        <v>0</v>
      </c>
      <c r="I39" s="66">
        <f t="shared" si="11"/>
        <v>0.9</v>
      </c>
      <c r="J39" s="66">
        <f t="shared" si="11"/>
        <v>0.9</v>
      </c>
      <c r="K39" s="66">
        <f t="shared" si="11"/>
        <v>79</v>
      </c>
      <c r="L39" s="66">
        <f t="shared" si="11"/>
        <v>0</v>
      </c>
      <c r="M39" s="66">
        <f t="shared" si="11"/>
        <v>79</v>
      </c>
      <c r="N39" s="29">
        <f t="shared" si="4"/>
        <v>87777.777777777766</v>
      </c>
      <c r="O39" s="29" t="s">
        <v>88</v>
      </c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 t="s">
        <v>88</v>
      </c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 t="s">
        <v>88</v>
      </c>
    </row>
    <row r="43" spans="1:15" ht="20.100000000000001" customHeight="1">
      <c r="A43" s="94"/>
      <c r="B43" s="95"/>
      <c r="C43" s="15" t="s">
        <v>76</v>
      </c>
      <c r="D43" s="29"/>
      <c r="E43" s="66">
        <f t="shared" ref="E43:M43" si="12">SUM(E40:E42)</f>
        <v>0</v>
      </c>
      <c r="F43" s="66">
        <f t="shared" si="12"/>
        <v>0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0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29"/>
      <c r="O43" s="29" t="s">
        <v>88</v>
      </c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0.9</v>
      </c>
      <c r="H44" s="66">
        <f t="shared" si="13"/>
        <v>0</v>
      </c>
      <c r="I44" s="66">
        <f t="shared" si="13"/>
        <v>0.9</v>
      </c>
      <c r="J44" s="66">
        <f t="shared" si="13"/>
        <v>0.9</v>
      </c>
      <c r="K44" s="66">
        <f t="shared" si="13"/>
        <v>79</v>
      </c>
      <c r="L44" s="66">
        <f t="shared" si="13"/>
        <v>0</v>
      </c>
      <c r="M44" s="66">
        <f t="shared" si="13"/>
        <v>79</v>
      </c>
      <c r="N44" s="29">
        <f t="shared" si="4"/>
        <v>87777.777777777766</v>
      </c>
      <c r="O44" s="29" t="s">
        <v>88</v>
      </c>
    </row>
    <row r="45" spans="1:15" ht="20.100000000000001" customHeight="1">
      <c r="A45" s="84" t="s">
        <v>78</v>
      </c>
      <c r="B45" s="3" t="s">
        <v>79</v>
      </c>
      <c r="C45" s="3"/>
      <c r="D45" s="29">
        <v>5</v>
      </c>
      <c r="E45" s="29"/>
      <c r="F45" s="29">
        <f t="shared" si="0"/>
        <v>5</v>
      </c>
      <c r="G45" s="29">
        <v>40</v>
      </c>
      <c r="H45" s="29"/>
      <c r="I45" s="29">
        <f t="shared" si="1"/>
        <v>40</v>
      </c>
      <c r="J45" s="29">
        <f t="shared" si="2"/>
        <v>45</v>
      </c>
      <c r="K45" s="29">
        <v>0.2</v>
      </c>
      <c r="L45" s="29"/>
      <c r="M45" s="29">
        <f t="shared" si="3"/>
        <v>0.2</v>
      </c>
      <c r="N45" s="29">
        <f t="shared" si="4"/>
        <v>5</v>
      </c>
      <c r="O45" s="29" t="s">
        <v>88</v>
      </c>
    </row>
    <row r="46" spans="1:15" ht="20.100000000000001" customHeight="1">
      <c r="A46" s="85"/>
      <c r="B46" s="3" t="s">
        <v>80</v>
      </c>
      <c r="C46" s="3"/>
      <c r="D46" s="29">
        <v>8</v>
      </c>
      <c r="E46" s="29"/>
      <c r="F46" s="29">
        <f t="shared" si="0"/>
        <v>8</v>
      </c>
      <c r="G46" s="29">
        <v>8</v>
      </c>
      <c r="H46" s="29"/>
      <c r="I46" s="29">
        <f t="shared" si="1"/>
        <v>8</v>
      </c>
      <c r="J46" s="29">
        <f t="shared" si="2"/>
        <v>16</v>
      </c>
      <c r="K46" s="29">
        <v>32</v>
      </c>
      <c r="L46" s="29"/>
      <c r="M46" s="29">
        <f t="shared" si="3"/>
        <v>32</v>
      </c>
      <c r="N46" s="29">
        <f t="shared" si="4"/>
        <v>4000</v>
      </c>
      <c r="O46" s="29" t="s">
        <v>88</v>
      </c>
    </row>
    <row r="47" spans="1:15" ht="20.100000000000001" customHeight="1">
      <c r="A47" s="85"/>
      <c r="B47" s="3" t="s">
        <v>81</v>
      </c>
      <c r="C47" s="3"/>
      <c r="D47" s="29">
        <v>18</v>
      </c>
      <c r="E47" s="29"/>
      <c r="F47" s="29">
        <f t="shared" si="0"/>
        <v>18</v>
      </c>
      <c r="G47" s="29">
        <v>31</v>
      </c>
      <c r="H47" s="29"/>
      <c r="I47" s="29">
        <f t="shared" si="1"/>
        <v>31</v>
      </c>
      <c r="J47" s="29">
        <f t="shared" si="2"/>
        <v>49</v>
      </c>
      <c r="K47" s="29">
        <v>455</v>
      </c>
      <c r="L47" s="29"/>
      <c r="M47" s="29">
        <f t="shared" si="3"/>
        <v>455</v>
      </c>
      <c r="N47" s="29">
        <f t="shared" si="4"/>
        <v>14677.41935483871</v>
      </c>
      <c r="O47" s="29" t="s">
        <v>88</v>
      </c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30</v>
      </c>
      <c r="H48" s="29"/>
      <c r="I48" s="29">
        <f t="shared" si="1"/>
        <v>30</v>
      </c>
      <c r="J48" s="29">
        <f t="shared" si="2"/>
        <v>30</v>
      </c>
      <c r="K48" s="29">
        <v>518</v>
      </c>
      <c r="L48" s="29"/>
      <c r="M48" s="29">
        <f t="shared" si="3"/>
        <v>518</v>
      </c>
      <c r="N48" s="29">
        <f t="shared" si="4"/>
        <v>17266.666666666664</v>
      </c>
      <c r="O48" s="29" t="s">
        <v>88</v>
      </c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0</v>
      </c>
      <c r="H49" s="29"/>
      <c r="I49" s="29">
        <f t="shared" si="1"/>
        <v>0</v>
      </c>
      <c r="J49" s="29">
        <f t="shared" si="2"/>
        <v>0</v>
      </c>
      <c r="K49" s="29">
        <v>0</v>
      </c>
      <c r="L49" s="29"/>
      <c r="M49" s="29">
        <f t="shared" si="3"/>
        <v>0</v>
      </c>
      <c r="N49" s="29"/>
      <c r="O49" s="29" t="s">
        <v>88</v>
      </c>
    </row>
    <row r="50" spans="1:15" ht="20.100000000000001" customHeight="1">
      <c r="A50" s="86"/>
      <c r="B50" s="12" t="s">
        <v>84</v>
      </c>
      <c r="C50" s="13"/>
      <c r="D50" s="29">
        <f>SUM(D45:D49)</f>
        <v>31</v>
      </c>
      <c r="E50" s="66">
        <f t="shared" ref="E50:M50" si="14">SUM(E45:E49)</f>
        <v>0</v>
      </c>
      <c r="F50" s="66">
        <f t="shared" si="14"/>
        <v>31</v>
      </c>
      <c r="G50" s="66">
        <f t="shared" si="14"/>
        <v>109</v>
      </c>
      <c r="H50" s="66">
        <f t="shared" si="14"/>
        <v>0</v>
      </c>
      <c r="I50" s="66">
        <f t="shared" si="14"/>
        <v>109</v>
      </c>
      <c r="J50" s="66">
        <f t="shared" si="14"/>
        <v>140</v>
      </c>
      <c r="K50" s="66">
        <f t="shared" si="14"/>
        <v>1005.2</v>
      </c>
      <c r="L50" s="66">
        <f t="shared" si="14"/>
        <v>0</v>
      </c>
      <c r="M50" s="66">
        <f t="shared" si="14"/>
        <v>1005.2</v>
      </c>
      <c r="N50" s="29">
        <f t="shared" si="4"/>
        <v>9222.0183486238529</v>
      </c>
      <c r="O50" s="29" t="s">
        <v>88</v>
      </c>
    </row>
    <row r="51" spans="1:15" ht="20.100000000000001" customHeight="1">
      <c r="A51" s="87" t="s">
        <v>85</v>
      </c>
      <c r="B51" s="88"/>
      <c r="C51" s="89"/>
      <c r="D51" s="29">
        <f>D50+D44+D33+D27+D24+D19+D16+D7</f>
        <v>126</v>
      </c>
      <c r="E51" s="66">
        <f t="shared" ref="E51:M51" si="15">E50+E44+E33+E27+E24+E19+E16+E7</f>
        <v>106</v>
      </c>
      <c r="F51" s="66">
        <f t="shared" si="15"/>
        <v>232</v>
      </c>
      <c r="G51" s="66">
        <f t="shared" si="15"/>
        <v>700.9</v>
      </c>
      <c r="H51" s="66">
        <f t="shared" si="15"/>
        <v>20.5</v>
      </c>
      <c r="I51" s="66">
        <f t="shared" si="15"/>
        <v>721.4</v>
      </c>
      <c r="J51" s="66">
        <f t="shared" si="15"/>
        <v>953.4</v>
      </c>
      <c r="K51" s="66">
        <f t="shared" si="15"/>
        <v>3346.2</v>
      </c>
      <c r="L51" s="66">
        <f t="shared" si="15"/>
        <v>15</v>
      </c>
      <c r="M51" s="66">
        <f t="shared" si="15"/>
        <v>3361.2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8" zoomScaleNormal="98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O24" sqref="O24"/>
    </sheetView>
  </sheetViews>
  <sheetFormatPr defaultColWidth="9.140625" defaultRowHeight="15"/>
  <cols>
    <col min="1" max="1" width="7.42578125" style="4" customWidth="1"/>
    <col min="2" max="2" width="24.28515625" style="4" customWidth="1"/>
    <col min="3" max="3" width="16.5703125" style="4" customWidth="1"/>
    <col min="4" max="4" width="9.140625" style="4" customWidth="1"/>
    <col min="5" max="5" width="6.7109375" style="4" customWidth="1"/>
    <col min="6" max="7" width="9.140625" style="4" customWidth="1"/>
    <col min="8" max="8" width="6.7109375" style="4" customWidth="1"/>
    <col min="9" max="11" width="9.140625" style="4" customWidth="1"/>
    <col min="12" max="12" width="6.7109375" style="4" customWidth="1"/>
    <col min="13" max="13" width="11.140625" style="4" customWidth="1"/>
    <col min="14" max="14" width="11" style="4" customWidth="1"/>
    <col min="15" max="15" width="7" style="4" customWidth="1"/>
    <col min="16" max="16384" width="9.140625" style="4"/>
  </cols>
  <sheetData>
    <row r="1" spans="1:15" s="11" customFormat="1" ht="20.100000000000001" customHeight="1">
      <c r="A1" s="109" t="s">
        <v>117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30</v>
      </c>
      <c r="E4" s="29"/>
      <c r="F4" s="29">
        <f>SUM(D4:E4)</f>
        <v>30</v>
      </c>
      <c r="G4" s="29">
        <v>40</v>
      </c>
      <c r="H4" s="29"/>
      <c r="I4" s="29">
        <f>SUM(G4:H4)</f>
        <v>40</v>
      </c>
      <c r="J4" s="29">
        <f>I4+F4</f>
        <v>70</v>
      </c>
      <c r="K4" s="29">
        <v>730</v>
      </c>
      <c r="L4" s="29"/>
      <c r="M4" s="29">
        <f>SUM(K4:L4)</f>
        <v>730</v>
      </c>
      <c r="N4" s="29">
        <f>K4/G4*1000</f>
        <v>18250</v>
      </c>
      <c r="O4" s="29"/>
    </row>
    <row r="5" spans="1:15" ht="20.100000000000001" customHeight="1">
      <c r="A5" s="136"/>
      <c r="B5" s="40" t="s">
        <v>36</v>
      </c>
      <c r="C5" s="41"/>
      <c r="D5" s="29">
        <v>2</v>
      </c>
      <c r="E5" s="29"/>
      <c r="F5" s="29">
        <f t="shared" ref="F5:F48" si="0">SUM(D5:E5)</f>
        <v>2</v>
      </c>
      <c r="G5" s="29">
        <v>6.5</v>
      </c>
      <c r="H5" s="29"/>
      <c r="I5" s="29">
        <f t="shared" ref="I5:I49" si="1">SUM(G5:H5)</f>
        <v>6.5</v>
      </c>
      <c r="J5" s="29">
        <f t="shared" ref="J5:J49" si="2">I5+F5</f>
        <v>8.5</v>
      </c>
      <c r="K5" s="29">
        <v>30</v>
      </c>
      <c r="L5" s="29"/>
      <c r="M5" s="29">
        <f t="shared" ref="M5:M49" si="3">SUM(K5:L5)</f>
        <v>30</v>
      </c>
      <c r="N5" s="29">
        <f t="shared" ref="N5:N50" si="4">K5/G5*1000</f>
        <v>4615.3846153846152</v>
      </c>
      <c r="O5" s="29"/>
    </row>
    <row r="6" spans="1:15" ht="20.100000000000001" customHeight="1">
      <c r="A6" s="136"/>
      <c r="B6" s="40" t="s">
        <v>37</v>
      </c>
      <c r="C6" s="41"/>
      <c r="D6" s="29">
        <v>3</v>
      </c>
      <c r="E6" s="29"/>
      <c r="F6" s="29">
        <f t="shared" si="0"/>
        <v>3</v>
      </c>
      <c r="G6" s="29">
        <v>3.5</v>
      </c>
      <c r="H6" s="29"/>
      <c r="I6" s="29">
        <f t="shared" si="1"/>
        <v>3.5</v>
      </c>
      <c r="J6" s="29">
        <f t="shared" si="2"/>
        <v>6.5</v>
      </c>
      <c r="K6" s="29">
        <v>90</v>
      </c>
      <c r="L6" s="29"/>
      <c r="M6" s="29">
        <f t="shared" si="3"/>
        <v>90</v>
      </c>
      <c r="N6" s="29">
        <f t="shared" si="4"/>
        <v>25714.285714285714</v>
      </c>
      <c r="O6" s="29"/>
    </row>
    <row r="7" spans="1:15" ht="20.100000000000001" customHeight="1">
      <c r="A7" s="136"/>
      <c r="B7" s="40" t="s">
        <v>38</v>
      </c>
      <c r="C7" s="41"/>
      <c r="D7" s="29">
        <f>SUM(D4:D6)</f>
        <v>35</v>
      </c>
      <c r="E7" s="66">
        <f t="shared" ref="E7:M7" si="5">SUM(E4:E6)</f>
        <v>0</v>
      </c>
      <c r="F7" s="66">
        <f t="shared" si="5"/>
        <v>35</v>
      </c>
      <c r="G7" s="66">
        <f t="shared" si="5"/>
        <v>50</v>
      </c>
      <c r="H7" s="66">
        <f t="shared" si="5"/>
        <v>0</v>
      </c>
      <c r="I7" s="66">
        <f t="shared" si="5"/>
        <v>50</v>
      </c>
      <c r="J7" s="66">
        <f t="shared" si="5"/>
        <v>85</v>
      </c>
      <c r="K7" s="66">
        <f t="shared" si="5"/>
        <v>850</v>
      </c>
      <c r="L7" s="66">
        <f t="shared" si="5"/>
        <v>0</v>
      </c>
      <c r="M7" s="66">
        <f t="shared" si="5"/>
        <v>850</v>
      </c>
      <c r="N7" s="29">
        <f t="shared" si="4"/>
        <v>17000</v>
      </c>
      <c r="O7" s="29"/>
    </row>
    <row r="8" spans="1:15" ht="20.100000000000001" customHeight="1">
      <c r="A8" s="137" t="s">
        <v>39</v>
      </c>
      <c r="B8" s="42" t="s">
        <v>40</v>
      </c>
      <c r="C8" s="43"/>
      <c r="D8" s="29">
        <v>2</v>
      </c>
      <c r="E8" s="29"/>
      <c r="F8" s="29">
        <f t="shared" si="0"/>
        <v>2</v>
      </c>
      <c r="G8" s="29">
        <v>13</v>
      </c>
      <c r="H8" s="29"/>
      <c r="I8" s="29">
        <f t="shared" si="1"/>
        <v>13</v>
      </c>
      <c r="J8" s="29">
        <f t="shared" si="2"/>
        <v>15</v>
      </c>
      <c r="K8" s="29">
        <v>65</v>
      </c>
      <c r="L8" s="29"/>
      <c r="M8" s="29">
        <f t="shared" si="3"/>
        <v>65</v>
      </c>
      <c r="N8" s="29">
        <f t="shared" si="4"/>
        <v>5000</v>
      </c>
      <c r="O8" s="29"/>
    </row>
    <row r="9" spans="1:15" ht="20.100000000000001" customHeight="1">
      <c r="A9" s="138" t="s">
        <v>39</v>
      </c>
      <c r="B9" s="40" t="s">
        <v>41</v>
      </c>
      <c r="C9" s="41"/>
      <c r="D9" s="29">
        <v>2</v>
      </c>
      <c r="E9" s="29"/>
      <c r="F9" s="29">
        <f t="shared" si="0"/>
        <v>2</v>
      </c>
      <c r="G9" s="29">
        <v>15</v>
      </c>
      <c r="H9" s="29"/>
      <c r="I9" s="29">
        <f t="shared" si="1"/>
        <v>15</v>
      </c>
      <c r="J9" s="29">
        <f t="shared" si="2"/>
        <v>17</v>
      </c>
      <c r="K9" s="29">
        <v>220</v>
      </c>
      <c r="L9" s="29"/>
      <c r="M9" s="29">
        <f t="shared" si="3"/>
        <v>220</v>
      </c>
      <c r="N9" s="29">
        <f t="shared" si="4"/>
        <v>14666.666666666666</v>
      </c>
      <c r="O9" s="29"/>
    </row>
    <row r="10" spans="1:15" ht="20.100000000000001" customHeight="1">
      <c r="A10" s="138"/>
      <c r="B10" s="40" t="s">
        <v>42</v>
      </c>
      <c r="C10" s="41"/>
      <c r="D10" s="29">
        <v>2</v>
      </c>
      <c r="E10" s="29"/>
      <c r="F10" s="29">
        <f t="shared" si="0"/>
        <v>2</v>
      </c>
      <c r="G10" s="29">
        <v>25</v>
      </c>
      <c r="H10" s="29"/>
      <c r="I10" s="29">
        <f t="shared" si="1"/>
        <v>25</v>
      </c>
      <c r="J10" s="29">
        <f t="shared" si="2"/>
        <v>27</v>
      </c>
      <c r="K10" s="29">
        <v>70</v>
      </c>
      <c r="L10" s="29"/>
      <c r="M10" s="29">
        <f t="shared" si="3"/>
        <v>70</v>
      </c>
      <c r="N10" s="29">
        <f t="shared" si="4"/>
        <v>2800</v>
      </c>
      <c r="O10" s="29"/>
    </row>
    <row r="11" spans="1:15" ht="20.100000000000001" customHeight="1">
      <c r="A11" s="138"/>
      <c r="B11" s="40" t="s">
        <v>43</v>
      </c>
      <c r="C11" s="41"/>
      <c r="D11" s="29">
        <v>2</v>
      </c>
      <c r="E11" s="29"/>
      <c r="F11" s="29">
        <f t="shared" si="0"/>
        <v>2</v>
      </c>
      <c r="G11" s="29">
        <v>3</v>
      </c>
      <c r="H11" s="29"/>
      <c r="I11" s="29">
        <f t="shared" si="1"/>
        <v>3</v>
      </c>
      <c r="J11" s="29">
        <f t="shared" si="2"/>
        <v>5</v>
      </c>
      <c r="K11" s="29">
        <v>70</v>
      </c>
      <c r="L11" s="29"/>
      <c r="M11" s="29">
        <f t="shared" si="3"/>
        <v>70</v>
      </c>
      <c r="N11" s="29">
        <f t="shared" si="4"/>
        <v>23333.333333333332</v>
      </c>
      <c r="O11" s="29"/>
    </row>
    <row r="12" spans="1:15" ht="20.100000000000001" customHeight="1">
      <c r="A12" s="138"/>
      <c r="B12" s="40" t="s">
        <v>44</v>
      </c>
      <c r="C12" s="41"/>
      <c r="D12" s="29">
        <v>5</v>
      </c>
      <c r="E12" s="29"/>
      <c r="F12" s="29">
        <f t="shared" si="0"/>
        <v>5</v>
      </c>
      <c r="G12" s="29">
        <v>56</v>
      </c>
      <c r="H12" s="29"/>
      <c r="I12" s="29">
        <f t="shared" si="1"/>
        <v>56</v>
      </c>
      <c r="J12" s="29">
        <f t="shared" si="2"/>
        <v>61</v>
      </c>
      <c r="K12" s="29">
        <v>700</v>
      </c>
      <c r="L12" s="29"/>
      <c r="M12" s="29">
        <f t="shared" si="3"/>
        <v>700</v>
      </c>
      <c r="N12" s="29">
        <f t="shared" si="4"/>
        <v>12500</v>
      </c>
      <c r="O12" s="29"/>
    </row>
    <row r="13" spans="1:15" ht="20.100000000000001" customHeight="1">
      <c r="A13" s="138"/>
      <c r="B13" s="40" t="s">
        <v>45</v>
      </c>
      <c r="C13" s="41"/>
      <c r="D13" s="29">
        <v>2</v>
      </c>
      <c r="E13" s="29"/>
      <c r="F13" s="29">
        <f t="shared" si="0"/>
        <v>2</v>
      </c>
      <c r="G13" s="29">
        <v>3</v>
      </c>
      <c r="H13" s="29"/>
      <c r="I13" s="29">
        <f t="shared" si="1"/>
        <v>3</v>
      </c>
      <c r="J13" s="29">
        <f t="shared" si="2"/>
        <v>5</v>
      </c>
      <c r="K13" s="29">
        <v>24</v>
      </c>
      <c r="L13" s="29"/>
      <c r="M13" s="29">
        <f t="shared" si="3"/>
        <v>24</v>
      </c>
      <c r="N13" s="29">
        <f t="shared" si="4"/>
        <v>8000</v>
      </c>
      <c r="O13" s="29"/>
    </row>
    <row r="14" spans="1:15" ht="20.100000000000001" customHeight="1">
      <c r="A14" s="138"/>
      <c r="B14" s="40" t="s">
        <v>46</v>
      </c>
      <c r="C14" s="41"/>
      <c r="D14" s="29">
        <v>15</v>
      </c>
      <c r="E14" s="29"/>
      <c r="F14" s="29">
        <f t="shared" si="0"/>
        <v>15</v>
      </c>
      <c r="G14" s="29">
        <v>100</v>
      </c>
      <c r="H14" s="29"/>
      <c r="I14" s="29">
        <f t="shared" si="1"/>
        <v>100</v>
      </c>
      <c r="J14" s="29">
        <f t="shared" si="2"/>
        <v>115</v>
      </c>
      <c r="K14" s="29">
        <v>370</v>
      </c>
      <c r="L14" s="29"/>
      <c r="M14" s="29">
        <f t="shared" si="3"/>
        <v>370</v>
      </c>
      <c r="N14" s="29">
        <f t="shared" si="4"/>
        <v>3700</v>
      </c>
      <c r="O14" s="29"/>
    </row>
    <row r="15" spans="1:15" ht="20.100000000000001" customHeight="1">
      <c r="A15" s="138"/>
      <c r="B15" s="40" t="s">
        <v>47</v>
      </c>
      <c r="C15" s="41"/>
      <c r="D15" s="29">
        <v>0.5</v>
      </c>
      <c r="E15" s="29"/>
      <c r="F15" s="29">
        <f t="shared" si="0"/>
        <v>0.5</v>
      </c>
      <c r="G15" s="29"/>
      <c r="H15" s="29"/>
      <c r="I15" s="29">
        <f t="shared" si="1"/>
        <v>0</v>
      </c>
      <c r="J15" s="29">
        <f t="shared" si="2"/>
        <v>0.5</v>
      </c>
      <c r="K15" s="29"/>
      <c r="L15" s="29"/>
      <c r="M15" s="29">
        <f t="shared" si="3"/>
        <v>0</v>
      </c>
      <c r="N15" s="29"/>
      <c r="O15" s="29"/>
    </row>
    <row r="16" spans="1:15" ht="20.100000000000001" customHeight="1">
      <c r="A16" s="139"/>
      <c r="B16" s="42" t="s">
        <v>48</v>
      </c>
      <c r="C16" s="42"/>
      <c r="D16" s="29">
        <f>SUM(D8:D15)</f>
        <v>30.5</v>
      </c>
      <c r="E16" s="66">
        <f t="shared" ref="E16:M16" si="6">SUM(E8:E15)</f>
        <v>0</v>
      </c>
      <c r="F16" s="66">
        <f t="shared" si="6"/>
        <v>30.5</v>
      </c>
      <c r="G16" s="66">
        <f t="shared" si="6"/>
        <v>215</v>
      </c>
      <c r="H16" s="66">
        <f t="shared" si="6"/>
        <v>0</v>
      </c>
      <c r="I16" s="66">
        <f t="shared" si="6"/>
        <v>215</v>
      </c>
      <c r="J16" s="66">
        <f t="shared" si="6"/>
        <v>245.5</v>
      </c>
      <c r="K16" s="66">
        <f t="shared" si="6"/>
        <v>1519</v>
      </c>
      <c r="L16" s="66">
        <f t="shared" si="6"/>
        <v>0</v>
      </c>
      <c r="M16" s="66">
        <f t="shared" si="6"/>
        <v>1519</v>
      </c>
      <c r="N16" s="29">
        <f t="shared" si="4"/>
        <v>7065.1162790697672</v>
      </c>
      <c r="O16" s="29"/>
    </row>
    <row r="17" spans="1:15" ht="20.100000000000001" customHeight="1">
      <c r="A17" s="140" t="s">
        <v>49</v>
      </c>
      <c r="B17" s="42" t="s">
        <v>50</v>
      </c>
      <c r="C17" s="43"/>
      <c r="D17" s="29">
        <v>40</v>
      </c>
      <c r="E17" s="29">
        <v>3</v>
      </c>
      <c r="F17" s="29">
        <f t="shared" si="0"/>
        <v>43</v>
      </c>
      <c r="G17" s="29">
        <v>204</v>
      </c>
      <c r="H17" s="29">
        <v>2</v>
      </c>
      <c r="I17" s="29">
        <f t="shared" si="1"/>
        <v>206</v>
      </c>
      <c r="J17" s="29">
        <f t="shared" si="2"/>
        <v>249</v>
      </c>
      <c r="K17" s="29">
        <v>600</v>
      </c>
      <c r="L17" s="29">
        <v>5</v>
      </c>
      <c r="M17" s="29">
        <f t="shared" si="3"/>
        <v>605</v>
      </c>
      <c r="N17" s="29">
        <f t="shared" si="4"/>
        <v>2941.1764705882356</v>
      </c>
      <c r="O17" s="29">
        <f t="shared" ref="O17:O24" si="7">L17/H17*1000</f>
        <v>2500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142"/>
      <c r="B19" s="44" t="s">
        <v>52</v>
      </c>
      <c r="C19" s="43"/>
      <c r="D19" s="29">
        <f>SUM(D17:D18)</f>
        <v>40</v>
      </c>
      <c r="E19" s="66">
        <f t="shared" ref="E19:M19" si="8">SUM(E17:E18)</f>
        <v>3</v>
      </c>
      <c r="F19" s="66">
        <f t="shared" si="8"/>
        <v>43</v>
      </c>
      <c r="G19" s="66">
        <f t="shared" si="8"/>
        <v>204</v>
      </c>
      <c r="H19" s="66">
        <f t="shared" si="8"/>
        <v>2</v>
      </c>
      <c r="I19" s="66">
        <f t="shared" si="8"/>
        <v>206</v>
      </c>
      <c r="J19" s="66">
        <f t="shared" si="8"/>
        <v>249</v>
      </c>
      <c r="K19" s="66">
        <f t="shared" si="8"/>
        <v>600</v>
      </c>
      <c r="L19" s="66">
        <f t="shared" si="8"/>
        <v>5</v>
      </c>
      <c r="M19" s="66">
        <f t="shared" si="8"/>
        <v>605</v>
      </c>
      <c r="N19" s="29">
        <f t="shared" si="4"/>
        <v>2941.1764705882356</v>
      </c>
      <c r="O19" s="29">
        <f t="shared" si="7"/>
        <v>2500</v>
      </c>
    </row>
    <row r="20" spans="1:15" ht="20.100000000000001" customHeight="1">
      <c r="A20" s="137" t="s">
        <v>53</v>
      </c>
      <c r="B20" s="42" t="s">
        <v>54</v>
      </c>
      <c r="C20" s="43"/>
      <c r="D20" s="29"/>
      <c r="E20" s="29"/>
      <c r="F20" s="29">
        <f t="shared" si="0"/>
        <v>0</v>
      </c>
      <c r="G20" s="29"/>
      <c r="H20" s="29"/>
      <c r="I20" s="29">
        <f t="shared" si="1"/>
        <v>0</v>
      </c>
      <c r="J20" s="29">
        <f t="shared" si="2"/>
        <v>0</v>
      </c>
      <c r="K20" s="29"/>
      <c r="L20" s="29"/>
      <c r="M20" s="29">
        <f t="shared" si="3"/>
        <v>0</v>
      </c>
      <c r="N20" s="29"/>
      <c r="O20" s="29"/>
    </row>
    <row r="21" spans="1:15" ht="20.100000000000001" customHeight="1">
      <c r="A21" s="138"/>
      <c r="B21" s="42" t="s">
        <v>55</v>
      </c>
      <c r="C21" s="43"/>
      <c r="D21" s="29">
        <v>195</v>
      </c>
      <c r="E21" s="29">
        <v>170</v>
      </c>
      <c r="F21" s="29">
        <f t="shared" si="0"/>
        <v>365</v>
      </c>
      <c r="G21" s="29">
        <v>513</v>
      </c>
      <c r="H21" s="29">
        <v>246</v>
      </c>
      <c r="I21" s="29">
        <f t="shared" si="1"/>
        <v>759</v>
      </c>
      <c r="J21" s="29">
        <f t="shared" si="2"/>
        <v>1124</v>
      </c>
      <c r="K21" s="29">
        <v>520</v>
      </c>
      <c r="L21" s="29">
        <v>15</v>
      </c>
      <c r="M21" s="29">
        <f t="shared" si="3"/>
        <v>535</v>
      </c>
      <c r="N21" s="29">
        <f t="shared" si="4"/>
        <v>1013.6452241715399</v>
      </c>
      <c r="O21" s="29">
        <f t="shared" si="7"/>
        <v>60.975609756097562</v>
      </c>
    </row>
    <row r="22" spans="1:15" ht="20.100000000000001" customHeight="1">
      <c r="A22" s="138"/>
      <c r="B22" s="42" t="s">
        <v>56</v>
      </c>
      <c r="C22" s="43"/>
      <c r="D22" s="29">
        <v>250</v>
      </c>
      <c r="E22" s="29"/>
      <c r="F22" s="29">
        <f t="shared" si="0"/>
        <v>250</v>
      </c>
      <c r="G22" s="29">
        <v>252</v>
      </c>
      <c r="H22" s="29"/>
      <c r="I22" s="29">
        <f t="shared" si="1"/>
        <v>252</v>
      </c>
      <c r="J22" s="29">
        <f t="shared" si="2"/>
        <v>502</v>
      </c>
      <c r="K22" s="29">
        <v>900</v>
      </c>
      <c r="L22" s="29"/>
      <c r="M22" s="29">
        <f t="shared" si="3"/>
        <v>900</v>
      </c>
      <c r="N22" s="29">
        <f t="shared" si="4"/>
        <v>3571.4285714285716</v>
      </c>
      <c r="O22" s="29"/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139"/>
      <c r="B24" s="42" t="s">
        <v>58</v>
      </c>
      <c r="C24" s="43"/>
      <c r="D24" s="29">
        <f>SUM(D20:D23)</f>
        <v>445</v>
      </c>
      <c r="E24" s="66">
        <f t="shared" ref="E24:M24" si="9">SUM(E20:E23)</f>
        <v>170</v>
      </c>
      <c r="F24" s="66">
        <f t="shared" si="9"/>
        <v>615</v>
      </c>
      <c r="G24" s="66">
        <f t="shared" si="9"/>
        <v>765</v>
      </c>
      <c r="H24" s="66">
        <f t="shared" si="9"/>
        <v>246</v>
      </c>
      <c r="I24" s="66">
        <f t="shared" si="9"/>
        <v>1011</v>
      </c>
      <c r="J24" s="66">
        <f t="shared" si="9"/>
        <v>1626</v>
      </c>
      <c r="K24" s="66">
        <f t="shared" si="9"/>
        <v>1420</v>
      </c>
      <c r="L24" s="66">
        <f t="shared" si="9"/>
        <v>15</v>
      </c>
      <c r="M24" s="66">
        <f t="shared" si="9"/>
        <v>1435</v>
      </c>
      <c r="N24" s="29">
        <f t="shared" si="4"/>
        <v>1856.2091503267975</v>
      </c>
      <c r="O24" s="29">
        <f t="shared" si="7"/>
        <v>60.975609756097562</v>
      </c>
    </row>
    <row r="25" spans="1:15" ht="20.100000000000001" customHeight="1">
      <c r="A25" s="140" t="s">
        <v>89</v>
      </c>
      <c r="B25" s="42" t="s">
        <v>59</v>
      </c>
      <c r="C25" s="43"/>
      <c r="D25" s="29">
        <v>2</v>
      </c>
      <c r="E25" s="29"/>
      <c r="F25" s="29">
        <f t="shared" si="0"/>
        <v>2</v>
      </c>
      <c r="G25" s="29">
        <v>5</v>
      </c>
      <c r="H25" s="29"/>
      <c r="I25" s="29">
        <f t="shared" si="1"/>
        <v>5</v>
      </c>
      <c r="J25" s="29">
        <f t="shared" si="2"/>
        <v>7</v>
      </c>
      <c r="K25" s="29">
        <v>10</v>
      </c>
      <c r="L25" s="29"/>
      <c r="M25" s="29">
        <f t="shared" si="3"/>
        <v>10</v>
      </c>
      <c r="N25" s="29">
        <f t="shared" si="4"/>
        <v>2000</v>
      </c>
      <c r="O25" s="29"/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142"/>
      <c r="B27" s="42" t="s">
        <v>61</v>
      </c>
      <c r="C27" s="43"/>
      <c r="D27" s="29">
        <f>SUM(D25:D26)</f>
        <v>2</v>
      </c>
      <c r="E27" s="66">
        <f t="shared" ref="E27:M27" si="10">SUM(E25:E26)</f>
        <v>0</v>
      </c>
      <c r="F27" s="66">
        <f t="shared" si="10"/>
        <v>2</v>
      </c>
      <c r="G27" s="66">
        <f t="shared" si="10"/>
        <v>5</v>
      </c>
      <c r="H27" s="66">
        <f t="shared" si="10"/>
        <v>0</v>
      </c>
      <c r="I27" s="66">
        <f t="shared" si="10"/>
        <v>5</v>
      </c>
      <c r="J27" s="66">
        <f t="shared" si="10"/>
        <v>7</v>
      </c>
      <c r="K27" s="66">
        <f t="shared" si="10"/>
        <v>10</v>
      </c>
      <c r="L27" s="66">
        <f t="shared" si="10"/>
        <v>0</v>
      </c>
      <c r="M27" s="66">
        <f t="shared" si="10"/>
        <v>10</v>
      </c>
      <c r="N27" s="29">
        <f t="shared" si="4"/>
        <v>2000</v>
      </c>
      <c r="O27" s="29"/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153"/>
      <c r="B29" s="42" t="s">
        <v>64</v>
      </c>
      <c r="C29" s="43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/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153"/>
      <c r="B32" s="42" t="s">
        <v>67</v>
      </c>
      <c r="C32" s="4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/>
    </row>
    <row r="33" spans="1:15" ht="20.100000000000001" customHeight="1">
      <c r="A33" s="154"/>
      <c r="B33" s="42" t="s">
        <v>68</v>
      </c>
      <c r="C33" s="43"/>
      <c r="D33" s="29">
        <f>SUM(D28:D32)</f>
        <v>0</v>
      </c>
      <c r="E33" s="66">
        <f t="shared" ref="E33:M33" si="11">SUM(E28:E32)</f>
        <v>0</v>
      </c>
      <c r="F33" s="66">
        <f t="shared" si="11"/>
        <v>0</v>
      </c>
      <c r="G33" s="66">
        <f t="shared" si="11"/>
        <v>0</v>
      </c>
      <c r="H33" s="66">
        <f t="shared" si="11"/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29"/>
      <c r="O33" s="29"/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0.4</v>
      </c>
      <c r="H34" s="29"/>
      <c r="I34" s="29">
        <f t="shared" si="1"/>
        <v>0.4</v>
      </c>
      <c r="J34" s="29">
        <f t="shared" si="2"/>
        <v>0.4</v>
      </c>
      <c r="K34" s="29">
        <v>50</v>
      </c>
      <c r="L34" s="29"/>
      <c r="M34" s="29">
        <f t="shared" si="3"/>
        <v>50</v>
      </c>
      <c r="N34" s="29">
        <f t="shared" si="4"/>
        <v>125000</v>
      </c>
      <c r="O34" s="29"/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/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/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2">SUM(E34:E38)</f>
        <v>0</v>
      </c>
      <c r="F39" s="66">
        <f t="shared" si="12"/>
        <v>0</v>
      </c>
      <c r="G39" s="66">
        <f t="shared" si="12"/>
        <v>0.4</v>
      </c>
      <c r="H39" s="66">
        <f t="shared" si="12"/>
        <v>0</v>
      </c>
      <c r="I39" s="66">
        <f t="shared" si="12"/>
        <v>0.4</v>
      </c>
      <c r="J39" s="66">
        <f t="shared" si="12"/>
        <v>0.4</v>
      </c>
      <c r="K39" s="66">
        <f t="shared" si="12"/>
        <v>50</v>
      </c>
      <c r="L39" s="66">
        <f t="shared" si="12"/>
        <v>0</v>
      </c>
      <c r="M39" s="66">
        <f t="shared" si="12"/>
        <v>50</v>
      </c>
      <c r="N39" s="29">
        <f t="shared" si="4"/>
        <v>125000</v>
      </c>
      <c r="O39" s="29"/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3">SUM(E40:E42)</f>
        <v>0</v>
      </c>
      <c r="F43" s="66">
        <f t="shared" si="13"/>
        <v>0</v>
      </c>
      <c r="G43" s="66">
        <f t="shared" si="13"/>
        <v>0</v>
      </c>
      <c r="H43" s="66">
        <f t="shared" si="13"/>
        <v>0</v>
      </c>
      <c r="I43" s="66">
        <f t="shared" si="13"/>
        <v>0</v>
      </c>
      <c r="J43" s="66">
        <f t="shared" si="13"/>
        <v>0</v>
      </c>
      <c r="K43" s="66">
        <f t="shared" si="13"/>
        <v>0</v>
      </c>
      <c r="L43" s="66">
        <f t="shared" si="13"/>
        <v>0</v>
      </c>
      <c r="M43" s="66">
        <f t="shared" si="13"/>
        <v>0</v>
      </c>
      <c r="N43" s="29"/>
      <c r="O43" s="29"/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4">E43+E39</f>
        <v>0</v>
      </c>
      <c r="F44" s="66">
        <f t="shared" si="14"/>
        <v>0</v>
      </c>
      <c r="G44" s="66">
        <f t="shared" si="14"/>
        <v>0.4</v>
      </c>
      <c r="H44" s="66">
        <f t="shared" si="14"/>
        <v>0</v>
      </c>
      <c r="I44" s="66">
        <f t="shared" si="14"/>
        <v>0.4</v>
      </c>
      <c r="J44" s="66">
        <f t="shared" si="14"/>
        <v>0.4</v>
      </c>
      <c r="K44" s="66">
        <f t="shared" si="14"/>
        <v>50</v>
      </c>
      <c r="L44" s="66">
        <f t="shared" si="14"/>
        <v>0</v>
      </c>
      <c r="M44" s="66">
        <f t="shared" si="14"/>
        <v>50</v>
      </c>
      <c r="N44" s="29">
        <f t="shared" si="4"/>
        <v>125000</v>
      </c>
      <c r="O44" s="29"/>
    </row>
    <row r="45" spans="1:15" ht="20.100000000000001" customHeight="1">
      <c r="A45" s="137" t="s">
        <v>78</v>
      </c>
      <c r="B45" s="45" t="s">
        <v>79</v>
      </c>
      <c r="C45" s="45"/>
      <c r="D45" s="29">
        <v>0</v>
      </c>
      <c r="E45" s="29"/>
      <c r="F45" s="29">
        <f t="shared" si="0"/>
        <v>0</v>
      </c>
      <c r="G45" s="29">
        <v>10</v>
      </c>
      <c r="H45" s="29"/>
      <c r="I45" s="29">
        <f t="shared" si="1"/>
        <v>10</v>
      </c>
      <c r="J45" s="29">
        <f t="shared" si="2"/>
        <v>10</v>
      </c>
      <c r="K45" s="5">
        <v>0.05</v>
      </c>
      <c r="L45" s="5"/>
      <c r="M45" s="5">
        <f t="shared" si="3"/>
        <v>0.05</v>
      </c>
      <c r="N45" s="29">
        <f t="shared" si="4"/>
        <v>5</v>
      </c>
      <c r="O45" s="29"/>
    </row>
    <row r="46" spans="1:15" ht="20.100000000000001" customHeight="1">
      <c r="A46" s="138"/>
      <c r="B46" s="45" t="s">
        <v>80</v>
      </c>
      <c r="C46" s="45"/>
      <c r="D46" s="29">
        <v>38</v>
      </c>
      <c r="E46" s="29"/>
      <c r="F46" s="29">
        <f t="shared" si="0"/>
        <v>38</v>
      </c>
      <c r="G46" s="29">
        <v>32</v>
      </c>
      <c r="H46" s="29"/>
      <c r="I46" s="29">
        <f t="shared" si="1"/>
        <v>32</v>
      </c>
      <c r="J46" s="29">
        <f t="shared" si="2"/>
        <v>70</v>
      </c>
      <c r="K46" s="29">
        <v>128</v>
      </c>
      <c r="L46" s="29">
        <v>0</v>
      </c>
      <c r="M46" s="29">
        <f t="shared" si="3"/>
        <v>128</v>
      </c>
      <c r="N46" s="29">
        <f t="shared" si="4"/>
        <v>4000</v>
      </c>
      <c r="O46" s="29"/>
    </row>
    <row r="47" spans="1:15" ht="20.100000000000001" customHeight="1">
      <c r="A47" s="138"/>
      <c r="B47" s="45" t="s">
        <v>81</v>
      </c>
      <c r="C47" s="45"/>
      <c r="D47" s="29">
        <v>44</v>
      </c>
      <c r="E47" s="29"/>
      <c r="F47" s="29">
        <f t="shared" si="0"/>
        <v>44</v>
      </c>
      <c r="G47" s="29">
        <v>31</v>
      </c>
      <c r="H47" s="29"/>
      <c r="I47" s="29">
        <f t="shared" si="1"/>
        <v>31</v>
      </c>
      <c r="J47" s="29">
        <f t="shared" si="2"/>
        <v>75</v>
      </c>
      <c r="K47" s="29">
        <v>240</v>
      </c>
      <c r="L47" s="29"/>
      <c r="M47" s="29">
        <f t="shared" si="3"/>
        <v>240</v>
      </c>
      <c r="N47" s="29">
        <f t="shared" si="4"/>
        <v>7741.9354838709678</v>
      </c>
      <c r="O47" s="29"/>
    </row>
    <row r="48" spans="1:15" ht="20.100000000000001" customHeight="1">
      <c r="A48" s="138"/>
      <c r="B48" s="45" t="s">
        <v>82</v>
      </c>
      <c r="C48" s="45"/>
      <c r="D48" s="29"/>
      <c r="E48" s="29">
        <v>0</v>
      </c>
      <c r="F48" s="29">
        <f t="shared" si="0"/>
        <v>0</v>
      </c>
      <c r="G48" s="29">
        <v>114</v>
      </c>
      <c r="H48" s="29">
        <v>437</v>
      </c>
      <c r="I48" s="29">
        <f t="shared" si="1"/>
        <v>551</v>
      </c>
      <c r="J48" s="29">
        <f t="shared" si="2"/>
        <v>551</v>
      </c>
      <c r="K48" s="29">
        <v>2059</v>
      </c>
      <c r="L48" s="29">
        <v>647</v>
      </c>
      <c r="M48" s="29">
        <f t="shared" si="3"/>
        <v>2706</v>
      </c>
      <c r="N48" s="29">
        <f t="shared" si="4"/>
        <v>18061.403508771931</v>
      </c>
      <c r="O48" s="29"/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>SUM(D49:E49)</f>
        <v>0</v>
      </c>
      <c r="G49" s="29">
        <v>0.1</v>
      </c>
      <c r="H49" s="29"/>
      <c r="I49" s="29">
        <f t="shared" si="1"/>
        <v>0.1</v>
      </c>
      <c r="J49" s="29">
        <f t="shared" si="2"/>
        <v>0.1</v>
      </c>
      <c r="K49" s="29">
        <v>22</v>
      </c>
      <c r="L49" s="29"/>
      <c r="M49" s="29">
        <f t="shared" si="3"/>
        <v>22</v>
      </c>
      <c r="N49" s="29">
        <f t="shared" si="4"/>
        <v>220000</v>
      </c>
      <c r="O49" s="29"/>
    </row>
    <row r="50" spans="1:15" ht="20.100000000000001" customHeight="1">
      <c r="A50" s="139"/>
      <c r="B50" s="42" t="s">
        <v>84</v>
      </c>
      <c r="C50" s="43"/>
      <c r="D50" s="29">
        <f>SUM(D45:D49)</f>
        <v>82</v>
      </c>
      <c r="E50" s="66">
        <f t="shared" ref="E50:M50" si="15">SUM(E45:E49)</f>
        <v>0</v>
      </c>
      <c r="F50" s="66">
        <f t="shared" si="15"/>
        <v>82</v>
      </c>
      <c r="G50" s="66">
        <f t="shared" si="15"/>
        <v>187.1</v>
      </c>
      <c r="H50" s="66">
        <f t="shared" si="15"/>
        <v>437</v>
      </c>
      <c r="I50" s="66">
        <f t="shared" si="15"/>
        <v>624.1</v>
      </c>
      <c r="J50" s="66">
        <f t="shared" si="15"/>
        <v>706.1</v>
      </c>
      <c r="K50" s="66">
        <f t="shared" si="15"/>
        <v>2449.0500000000002</v>
      </c>
      <c r="L50" s="66">
        <f t="shared" si="15"/>
        <v>647</v>
      </c>
      <c r="M50" s="66">
        <f t="shared" si="15"/>
        <v>3096.05</v>
      </c>
      <c r="N50" s="29">
        <f t="shared" si="4"/>
        <v>13089.524318546233</v>
      </c>
      <c r="O50" s="29"/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634.5</v>
      </c>
      <c r="E51" s="66">
        <f t="shared" ref="E51:M51" si="16">E50+E44+E33+E27+E24+E19+E16+E7</f>
        <v>173</v>
      </c>
      <c r="F51" s="66">
        <f t="shared" si="16"/>
        <v>807.5</v>
      </c>
      <c r="G51" s="66">
        <f t="shared" si="16"/>
        <v>1426.5</v>
      </c>
      <c r="H51" s="66">
        <f t="shared" si="16"/>
        <v>685</v>
      </c>
      <c r="I51" s="66">
        <f t="shared" si="16"/>
        <v>2111.5</v>
      </c>
      <c r="J51" s="66">
        <f t="shared" si="16"/>
        <v>2919</v>
      </c>
      <c r="K51" s="66">
        <f t="shared" si="16"/>
        <v>6898.05</v>
      </c>
      <c r="L51" s="66">
        <f t="shared" si="16"/>
        <v>667</v>
      </c>
      <c r="M51" s="66">
        <f t="shared" si="16"/>
        <v>7565.05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8" zoomScaleNormal="98" workbookViewId="0">
      <selection activeCell="D4" sqref="D4:O51"/>
    </sheetView>
  </sheetViews>
  <sheetFormatPr defaultRowHeight="15"/>
  <cols>
    <col min="1" max="1" width="9.140625" customWidth="1"/>
    <col min="2" max="2" width="20.28515625" customWidth="1"/>
    <col min="3" max="3" width="15.7109375" customWidth="1"/>
    <col min="4" max="4" width="7.5703125" customWidth="1"/>
    <col min="5" max="5" width="7.140625" customWidth="1"/>
    <col min="6" max="6" width="9.28515625" bestFit="1" customWidth="1"/>
    <col min="7" max="7" width="9.42578125" customWidth="1"/>
    <col min="8" max="8" width="7.28515625" customWidth="1"/>
    <col min="9" max="9" width="8.85546875" customWidth="1"/>
    <col min="10" max="10" width="9.140625" customWidth="1"/>
    <col min="11" max="11" width="11" customWidth="1"/>
    <col min="12" max="12" width="6.5703125" customWidth="1"/>
    <col min="13" max="13" width="11.7109375" customWidth="1"/>
    <col min="14" max="14" width="9.42578125" bestFit="1" customWidth="1"/>
    <col min="15" max="15" width="6.28515625" customWidth="1"/>
  </cols>
  <sheetData>
    <row r="1" spans="1:15" ht="19.5">
      <c r="A1" s="109" t="s">
        <v>126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9.5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19.5">
      <c r="A3" s="101"/>
      <c r="B3" s="102"/>
      <c r="C3" s="103"/>
      <c r="D3" s="27" t="s">
        <v>32</v>
      </c>
      <c r="E3" s="27" t="s">
        <v>33</v>
      </c>
      <c r="F3" s="27" t="s">
        <v>0</v>
      </c>
      <c r="G3" s="27" t="s">
        <v>32</v>
      </c>
      <c r="H3" s="27" t="s">
        <v>33</v>
      </c>
      <c r="I3" s="27" t="s">
        <v>0</v>
      </c>
      <c r="J3" s="96"/>
      <c r="K3" s="27" t="s">
        <v>32</v>
      </c>
      <c r="L3" s="27" t="s">
        <v>33</v>
      </c>
      <c r="M3" s="27" t="s">
        <v>0</v>
      </c>
      <c r="N3" s="27" t="s">
        <v>32</v>
      </c>
      <c r="O3" s="27" t="s">
        <v>33</v>
      </c>
    </row>
    <row r="4" spans="1:15" ht="19.5" customHeight="1">
      <c r="A4" s="97" t="s">
        <v>34</v>
      </c>
      <c r="B4" s="25" t="s">
        <v>35</v>
      </c>
      <c r="C4" s="26"/>
      <c r="D4" s="29">
        <f>'آران و بیدگل'!D4+اردستان!D4+اصفهان!C4+برخوار!D4+'بوئین و میاندشت'!D4+'تیران و کرون'!D4+چادگان!D4+'خمینی شهر'!D4+خوانسار!D4+'خور وبیابانک'!D4+دهاقان!D4+سمیرم!D4+'شاهین شهر و میمه'!D4+شهرضا!D4+فریدن!D4+فریدونشهر!D4+فلاورجان!D4+کاشان!D4+گلپایگان!D4+' لنجان'!D4+مبارکه!D4+نائین!D4+' نجف آباد'!D4+' نطنز'!D4</f>
        <v>731.5</v>
      </c>
      <c r="E4" s="68">
        <f>'آران و بیدگل'!E4+اردستان!E4+اصفهان!D4+برخوار!E4+'بوئین و میاندشت'!E4+'تیران و کرون'!E4+چادگان!E4+'خمینی شهر'!E4+خوانسار!E4+'خور وبیابانک'!E4+دهاقان!E4+سمیرم!E4+'شاهین شهر و میمه'!E4+شهرضا!E4+فریدن!E4+فریدونشهر!E4+فلاورجان!E4+کاشان!E4+گلپایگان!E4+' لنجان'!E4+مبارکه!E4+نائین!E4+' نجف آباد'!E4+' نطنز'!E4</f>
        <v>0</v>
      </c>
      <c r="F4" s="68">
        <f>'آران و بیدگل'!F4+اردستان!F4+اصفهان!E4+برخوار!F4+'بوئین و میاندشت'!F4+'تیران و کرون'!F4+چادگان!F4+'خمینی شهر'!F4+خوانسار!F4+'خور وبیابانک'!F4+دهاقان!F4+سمیرم!F4+'شاهین شهر و میمه'!F4+شهرضا!F4+فریدن!F4+فریدونشهر!F4+فلاورجان!F4+کاشان!F4+گلپایگان!F4+' لنجان'!F4+مبارکه!F4+نائین!F4+' نجف آباد'!F4+' نطنز'!F4</f>
        <v>731.5</v>
      </c>
      <c r="G4" s="68">
        <f>'آران و بیدگل'!G4+اردستان!G4+اصفهان!F4+برخوار!G4+'بوئین و میاندشت'!G4+'تیران و کرون'!G4+چادگان!G4+'خمینی شهر'!G4+خوانسار!G4+'خور وبیابانک'!G4+دهاقان!G4+سمیرم!G4+'شاهین شهر و میمه'!G4+شهرضا!G4+فریدن!G4+فریدونشهر!G4+فلاورجان!G4+کاشان!G4+گلپایگان!G4+' لنجان'!G4+مبارکه!G4+نائین!G4+' نجف آباد'!G4+' نطنز'!G4</f>
        <v>19470.2</v>
      </c>
      <c r="H4" s="68">
        <f>'آران و بیدگل'!H4+اردستان!H4+اصفهان!G4+برخوار!H4+'بوئین و میاندشت'!H4+'تیران و کرون'!H4+چادگان!H4+'خمینی شهر'!H4+خوانسار!H4+'خور وبیابانک'!H4+دهاقان!H4+سمیرم!H4+'شاهین شهر و میمه'!H4+شهرضا!H4+فریدن!H4+فریدونشهر!H4+فلاورجان!H4+کاشان!H4+گلپایگان!H4+' لنجان'!H4+مبارکه!H4+نائین!H4+' نجف آباد'!H4+' نطنز'!H4</f>
        <v>0</v>
      </c>
      <c r="I4" s="68">
        <f>'آران و بیدگل'!I4+اردستان!I4+اصفهان!H4+برخوار!I4+'بوئین و میاندشت'!I4+'تیران و کرون'!I4+چادگان!I4+'خمینی شهر'!I4+خوانسار!I4+'خور وبیابانک'!I4+دهاقان!I4+سمیرم!I4+'شاهین شهر و میمه'!I4+شهرضا!I4+فریدن!I4+فریدونشهر!I4+فلاورجان!I4+کاشان!I4+گلپایگان!I4+' لنجان'!I4+مبارکه!I4+نائین!I4+' نجف آباد'!I4+' نطنز'!I4</f>
        <v>19470.2</v>
      </c>
      <c r="J4" s="68">
        <f>'آران و بیدگل'!J4+اردستان!J4+اصفهان!I4+برخوار!J4+'بوئین و میاندشت'!J4+'تیران و کرون'!J4+چادگان!J4+'خمینی شهر'!J4+خوانسار!J4+'خور وبیابانک'!J4+دهاقان!J4+سمیرم!J4+'شاهین شهر و میمه'!J4+شهرضا!J4+فریدن!J4+فریدونشهر!J4+فلاورجان!J4+کاشان!J4+گلپایگان!J4+' لنجان'!J4+مبارکه!J4+نائین!J4+' نجف آباد'!J4+' نطنز'!J4</f>
        <v>20201.7</v>
      </c>
      <c r="K4" s="68">
        <f>'آران و بیدگل'!K4+اردستان!K4+اصفهان!J4+برخوار!K4+'بوئین و میاندشت'!K4+'تیران و کرون'!K4+چادگان!K4+'خمینی شهر'!K4+خوانسار!K4+'خور وبیابانک'!K4+دهاقان!K4+سمیرم!K4+'شاهین شهر و میمه'!K4+شهرضا!K4+فریدن!K4+فریدونشهر!K4+فلاورجان!K4+کاشان!K4+گلپایگان!K4+' لنجان'!K4+مبارکه!K4+نائین!K4+' نجف آباد'!K4+' نطنز'!K4</f>
        <v>229960.65</v>
      </c>
      <c r="L4" s="68">
        <f>'آران و بیدگل'!L4+اردستان!L4+اصفهان!K4+برخوار!L4+'بوئین و میاندشت'!L4+'تیران و کرون'!L4+چادگان!L4+'خمینی شهر'!L4+خوانسار!L4+'خور وبیابانک'!L4+دهاقان!L4+سمیرم!L4+'شاهین شهر و میمه'!L4+شهرضا!L4+فریدن!L4+فریدونشهر!L4+فلاورجان!L4+کاشان!L4+گلپایگان!L4+' لنجان'!L4+مبارکه!L4+نائین!L4+' نجف آباد'!L4+' نطنز'!L4</f>
        <v>0</v>
      </c>
      <c r="M4" s="64">
        <f>L4+K4</f>
        <v>229960.65</v>
      </c>
      <c r="N4" s="29">
        <f>K4*1000/G4</f>
        <v>11810.903329190249</v>
      </c>
      <c r="O4" s="29" t="s">
        <v>88</v>
      </c>
    </row>
    <row r="5" spans="1:15" ht="19.5">
      <c r="A5" s="97"/>
      <c r="B5" s="25" t="s">
        <v>36</v>
      </c>
      <c r="C5" s="26"/>
      <c r="D5" s="68">
        <f>'آران و بیدگل'!D5+اردستان!D5+اصفهان!C5+برخوار!D5+'بوئین و میاندشت'!D5+'تیران و کرون'!D5+چادگان!D5+'خمینی شهر'!D5+خوانسار!D5+'خور وبیابانک'!D5+دهاقان!D5+سمیرم!D5+'شاهین شهر و میمه'!D5+شهرضا!D5+فریدن!D5+فریدونشهر!D5+فلاورجان!D5+کاشان!D5+گلپایگان!D5+' لنجان'!D5+مبارکه!D5+نائین!D5+' نجف آباد'!D5+' نطنز'!D5</f>
        <v>58.8</v>
      </c>
      <c r="E5" s="68">
        <f>'آران و بیدگل'!E5+اردستان!E5+اصفهان!D5+برخوار!E5+'بوئین و میاندشت'!E5+'تیران و کرون'!E5+چادگان!E5+'خمینی شهر'!E5+خوانسار!E5+'خور وبیابانک'!E5+دهاقان!E5+سمیرم!E5+'شاهین شهر و میمه'!E5+شهرضا!E5+فریدن!E5+فریدونشهر!E5+فلاورجان!E5+کاشان!E5+گلپایگان!E5+' لنجان'!E5+مبارکه!E5+نائین!E5+' نجف آباد'!E5+' نطنز'!E5</f>
        <v>0</v>
      </c>
      <c r="F5" s="68">
        <f>'آران و بیدگل'!F5+اردستان!F5+اصفهان!E5+برخوار!F5+'بوئین و میاندشت'!F5+'تیران و کرون'!F5+چادگان!F5+'خمینی شهر'!F5+خوانسار!F5+'خور وبیابانک'!F5+دهاقان!F5+سمیرم!F5+'شاهین شهر و میمه'!F5+شهرضا!F5+فریدن!F5+فریدونشهر!F5+فلاورجان!F5+کاشان!F5+گلپایگان!F5+' لنجان'!F5+مبارکه!F5+نائین!F5+' نجف آباد'!F5+' نطنز'!F5</f>
        <v>58.8</v>
      </c>
      <c r="G5" s="68">
        <f>'آران و بیدگل'!G5+اردستان!G5+اصفهان!F5+برخوار!G5+'بوئین و میاندشت'!G5+'تیران و کرون'!G5+چادگان!G5+'خمینی شهر'!G5+خوانسار!G5+'خور وبیابانک'!G5+دهاقان!G5+سمیرم!G5+'شاهین شهر و میمه'!G5+شهرضا!G5+فریدن!G5+فریدونشهر!G5+فلاورجان!G5+کاشان!G5+گلپایگان!G5+' لنجان'!G5+مبارکه!G5+نائین!G5+' نجف آباد'!G5+' نطنز'!G5</f>
        <v>864.9</v>
      </c>
      <c r="H5" s="68">
        <f>'آران و بیدگل'!H5+اردستان!H5+اصفهان!G5+برخوار!H5+'بوئین و میاندشت'!H5+'تیران و کرون'!H5+چادگان!H5+'خمینی شهر'!H5+خوانسار!H5+'خور وبیابانک'!H5+دهاقان!H5+سمیرم!H5+'شاهین شهر و میمه'!H5+شهرضا!H5+فریدن!H5+فریدونشهر!H5+فلاورجان!H5+کاشان!H5+گلپایگان!H5+' لنجان'!H5+مبارکه!H5+نائین!H5+' نجف آباد'!H5+' نطنز'!H5</f>
        <v>0</v>
      </c>
      <c r="I5" s="68">
        <f>'آران و بیدگل'!I5+اردستان!I5+اصفهان!H5+برخوار!I5+'بوئین و میاندشت'!I5+'تیران و کرون'!I5+چادگان!I5+'خمینی شهر'!I5+خوانسار!I5+'خور وبیابانک'!I5+دهاقان!I5+سمیرم!I5+'شاهین شهر و میمه'!I5+شهرضا!I5+فریدن!I5+فریدونشهر!I5+فلاورجان!I5+کاشان!I5+گلپایگان!I5+' لنجان'!I5+مبارکه!I5+نائین!I5+' نجف آباد'!I5+' نطنز'!I5</f>
        <v>864.9</v>
      </c>
      <c r="J5" s="68">
        <f>'آران و بیدگل'!J5+اردستان!J5+اصفهان!I5+برخوار!J5+'بوئین و میاندشت'!J5+'تیران و کرون'!J5+چادگان!J5+'خمینی شهر'!J5+خوانسار!J5+'خور وبیابانک'!J5+دهاقان!J5+سمیرم!J5+'شاهین شهر و میمه'!J5+شهرضا!J5+فریدن!J5+فریدونشهر!J5+فلاورجان!J5+کاشان!J5+گلپایگان!J5+' لنجان'!J5+مبارکه!J5+نائین!J5+' نجف آباد'!J5+' نطنز'!J5</f>
        <v>923.7</v>
      </c>
      <c r="K5" s="68">
        <f>'آران و بیدگل'!K5+اردستان!K5+اصفهان!J5+برخوار!K5+'بوئین و میاندشت'!K5+'تیران و کرون'!K5+چادگان!K5+'خمینی شهر'!K5+خوانسار!K5+'خور وبیابانک'!K5+دهاقان!K5+سمیرم!K5+'شاهین شهر و میمه'!K5+شهرضا!K5+فریدن!K5+فریدونشهر!K5+فلاورجان!K5+کاشان!K5+گلپایگان!K5+' لنجان'!K5+مبارکه!K5+نائین!K5+' نجف آباد'!K5+' نطنز'!K5</f>
        <v>4361.1299999999992</v>
      </c>
      <c r="L5" s="68">
        <f>'آران و بیدگل'!L5+اردستان!L5+اصفهان!K5+برخوار!L5+'بوئین و میاندشت'!L5+'تیران و کرون'!L5+چادگان!L5+'خمینی شهر'!L5+خوانسار!L5+'خور وبیابانک'!L5+دهاقان!L5+سمیرم!L5+'شاهین شهر و میمه'!L5+شهرضا!L5+فریدن!L5+فریدونشهر!L5+فلاورجان!L5+کاشان!L5+گلپایگان!L5+' لنجان'!L5+مبارکه!L5+نائین!L5+' نجف آباد'!L5+' نطنز'!L5</f>
        <v>0</v>
      </c>
      <c r="M5" s="64">
        <f t="shared" ref="M5:M51" si="0">L5+K5</f>
        <v>4361.1299999999992</v>
      </c>
      <c r="N5" s="77">
        <f t="shared" ref="N5:O51" si="1">K5*1000/G5</f>
        <v>5042.3517169614979</v>
      </c>
      <c r="O5" s="29" t="s">
        <v>88</v>
      </c>
    </row>
    <row r="6" spans="1:15" ht="19.5">
      <c r="A6" s="97"/>
      <c r="B6" s="25" t="s">
        <v>37</v>
      </c>
      <c r="C6" s="26"/>
      <c r="D6" s="68">
        <f>'آران و بیدگل'!D6+اردستان!D6+اصفهان!C6+برخوار!D6+'بوئین و میاندشت'!D6+'تیران و کرون'!D6+چادگان!D6+'خمینی شهر'!D6+خوانسار!D6+'خور وبیابانک'!D6+دهاقان!D6+سمیرم!D6+'شاهین شهر و میمه'!D6+شهرضا!D6+فریدن!D6+فریدونشهر!D6+فلاورجان!D6+کاشان!D6+گلپایگان!D6+' لنجان'!D6+مبارکه!D6+نائین!D6+' نجف آباد'!D6+' نطنز'!D6</f>
        <v>242.6</v>
      </c>
      <c r="E6" s="68">
        <f>'آران و بیدگل'!E6+اردستان!E6+اصفهان!D6+برخوار!E6+'بوئین و میاندشت'!E6+'تیران و کرون'!E6+چادگان!E6+'خمینی شهر'!E6+خوانسار!E6+'خور وبیابانک'!E6+دهاقان!E6+سمیرم!E6+'شاهین شهر و میمه'!E6+شهرضا!E6+فریدن!E6+فریدونشهر!E6+فلاورجان!E6+کاشان!E6+گلپایگان!E6+' لنجان'!E6+مبارکه!E6+نائین!E6+' نجف آباد'!E6+' نطنز'!E6</f>
        <v>0</v>
      </c>
      <c r="F6" s="68">
        <f>'آران و بیدگل'!F6+اردستان!F6+اصفهان!E6+برخوار!F6+'بوئین و میاندشت'!F6+'تیران و کرون'!F6+چادگان!F6+'خمینی شهر'!F6+خوانسار!F6+'خور وبیابانک'!F6+دهاقان!F6+سمیرم!F6+'شاهین شهر و میمه'!F6+شهرضا!F6+فریدن!F6+فریدونشهر!F6+فلاورجان!F6+کاشان!F6+گلپایگان!F6+' لنجان'!F6+مبارکه!F6+نائین!F6+' نجف آباد'!F6+' نطنز'!F6</f>
        <v>242.6</v>
      </c>
      <c r="G6" s="68">
        <f>'آران و بیدگل'!G6+اردستان!G6+اصفهان!F6+برخوار!G6+'بوئین و میاندشت'!G6+'تیران و کرون'!G6+چادگان!G6+'خمینی شهر'!G6+خوانسار!G6+'خور وبیابانک'!G6+دهاقان!G6+سمیرم!G6+'شاهین شهر و میمه'!G6+شهرضا!G6+فریدن!G6+فریدونشهر!G6+فلاورجان!G6+کاشان!G6+گلپایگان!G6+' لنجان'!G6+مبارکه!G6+نائین!G6+' نجف آباد'!G6+' نطنز'!G6</f>
        <v>2189.1999999999998</v>
      </c>
      <c r="H6" s="68">
        <f>'آران و بیدگل'!H6+اردستان!H6+اصفهان!G6+برخوار!H6+'بوئین و میاندشت'!H6+'تیران و کرون'!H6+چادگان!H6+'خمینی شهر'!H6+خوانسار!H6+'خور وبیابانک'!H6+دهاقان!H6+سمیرم!H6+'شاهین شهر و میمه'!H6+شهرضا!H6+فریدن!H6+فریدونشهر!H6+فلاورجان!H6+کاشان!H6+گلپایگان!H6+' لنجان'!H6+مبارکه!H6+نائین!H6+' نجف آباد'!H6+' نطنز'!H6</f>
        <v>0</v>
      </c>
      <c r="I6" s="68">
        <f>'آران و بیدگل'!I6+اردستان!I6+اصفهان!H6+برخوار!I6+'بوئین و میاندشت'!I6+'تیران و کرون'!I6+چادگان!I6+'خمینی شهر'!I6+خوانسار!I6+'خور وبیابانک'!I6+دهاقان!I6+سمیرم!I6+'شاهین شهر و میمه'!I6+شهرضا!I6+فریدن!I6+فریدونشهر!I6+فلاورجان!I6+کاشان!I6+گلپایگان!I6+' لنجان'!I6+مبارکه!I6+نائین!I6+' نجف آباد'!I6+' نطنز'!I6</f>
        <v>2189.1999999999998</v>
      </c>
      <c r="J6" s="68">
        <f>'آران و بیدگل'!J6+اردستان!J6+اصفهان!I6+برخوار!J6+'بوئین و میاندشت'!J6+'تیران و کرون'!J6+چادگان!J6+'خمینی شهر'!J6+خوانسار!J6+'خور وبیابانک'!J6+دهاقان!J6+سمیرم!J6+'شاهین شهر و میمه'!J6+شهرضا!J6+فریدن!J6+فریدونشهر!J6+فلاورجان!J6+کاشان!J6+گلپایگان!J6+' لنجان'!J6+مبارکه!J6+نائین!J6+' نجف آباد'!J6+' نطنز'!J6</f>
        <v>2431.8000000000002</v>
      </c>
      <c r="K6" s="68">
        <f>'آران و بیدگل'!K6+اردستان!K6+اصفهان!J6+برخوار!K6+'بوئین و میاندشت'!K6+'تیران و کرون'!K6+چادگان!K6+'خمینی شهر'!K6+خوانسار!K6+'خور وبیابانک'!K6+دهاقان!K6+سمیرم!K6+'شاهین شهر و میمه'!K6+شهرضا!K6+فریدن!K6+فریدونشهر!K6+فلاورجان!K6+کاشان!K6+گلپایگان!K6+' لنجان'!K6+مبارکه!K6+نائین!K6+' نجف آباد'!K6+' نطنز'!K6</f>
        <v>25985.919999999998</v>
      </c>
      <c r="L6" s="68">
        <f>'آران و بیدگل'!L6+اردستان!L6+اصفهان!K6+برخوار!L6+'بوئین و میاندشت'!L6+'تیران و کرون'!L6+چادگان!L6+'خمینی شهر'!L6+خوانسار!L6+'خور وبیابانک'!L6+دهاقان!L6+سمیرم!L6+'شاهین شهر و میمه'!L6+شهرضا!L6+فریدن!L6+فریدونشهر!L6+فلاورجان!L6+کاشان!L6+گلپایگان!L6+' لنجان'!L6+مبارکه!L6+نائین!L6+' نجف آباد'!L6+' نطنز'!L6</f>
        <v>0</v>
      </c>
      <c r="M6" s="64">
        <f t="shared" si="0"/>
        <v>25985.919999999998</v>
      </c>
      <c r="N6" s="77">
        <f t="shared" si="1"/>
        <v>11870.052987392655</v>
      </c>
      <c r="O6" s="29" t="s">
        <v>88</v>
      </c>
    </row>
    <row r="7" spans="1:15" ht="19.5">
      <c r="A7" s="97"/>
      <c r="B7" s="25" t="s">
        <v>38</v>
      </c>
      <c r="C7" s="26"/>
      <c r="D7" s="68">
        <f>'آران و بیدگل'!D7+اردستان!D7+اصفهان!C7+برخوار!D7+'بوئین و میاندشت'!D7+'تیران و کرون'!D7+چادگان!D7+'خمینی شهر'!D7+خوانسار!D7+'خور وبیابانک'!D7+دهاقان!D7+سمیرم!D7+'شاهین شهر و میمه'!D7+شهرضا!D7+فریدن!D7+فریدونشهر!D7+فلاورجان!D7+کاشان!D7+گلپایگان!D7+' لنجان'!D7+مبارکه!D7+نائین!D7+' نجف آباد'!D7+' نطنز'!D7</f>
        <v>1032.9000000000001</v>
      </c>
      <c r="E7" s="68">
        <f>'آران و بیدگل'!E7+اردستان!E7+اصفهان!D7+برخوار!E7+'بوئین و میاندشت'!E7+'تیران و کرون'!E7+چادگان!E7+'خمینی شهر'!E7+خوانسار!E7+'خور وبیابانک'!E7+دهاقان!E7+سمیرم!E7+'شاهین شهر و میمه'!E7+شهرضا!E7+فریدن!E7+فریدونشهر!E7+فلاورجان!E7+کاشان!E7+گلپایگان!E7+' لنجان'!E7+مبارکه!E7+نائین!E7+' نجف آباد'!E7+' نطنز'!E7</f>
        <v>0</v>
      </c>
      <c r="F7" s="68">
        <f>'آران و بیدگل'!F7+اردستان!F7+اصفهان!E7+برخوار!F7+'بوئین و میاندشت'!F7+'تیران و کرون'!F7+چادگان!F7+'خمینی شهر'!F7+خوانسار!F7+'خور وبیابانک'!F7+دهاقان!F7+سمیرم!F7+'شاهین شهر و میمه'!F7+شهرضا!F7+فریدن!F7+فریدونشهر!F7+فلاورجان!F7+کاشان!F7+گلپایگان!F7+' لنجان'!F7+مبارکه!F7+نائین!F7+' نجف آباد'!F7+' نطنز'!F7</f>
        <v>1032.9000000000001</v>
      </c>
      <c r="G7" s="68">
        <f>'آران و بیدگل'!G7+اردستان!G7+اصفهان!F7+برخوار!G7+'بوئین و میاندشت'!G7+'تیران و کرون'!G7+چادگان!G7+'خمینی شهر'!G7+خوانسار!G7+'خور وبیابانک'!G7+دهاقان!G7+سمیرم!G7+'شاهین شهر و میمه'!G7+شهرضا!G7+فریدن!G7+فریدونشهر!G7+فلاورجان!G7+کاشان!G7+گلپایگان!G7+' لنجان'!G7+مبارکه!G7+نائین!G7+' نجف آباد'!G7+' نطنز'!G7</f>
        <v>22524.3</v>
      </c>
      <c r="H7" s="68">
        <f>'آران و بیدگل'!H7+اردستان!H7+اصفهان!G7+برخوار!H7+'بوئین و میاندشت'!H7+'تیران و کرون'!H7+چادگان!H7+'خمینی شهر'!H7+خوانسار!H7+'خور وبیابانک'!H7+دهاقان!H7+سمیرم!H7+'شاهین شهر و میمه'!H7+شهرضا!H7+فریدن!H7+فریدونشهر!H7+فلاورجان!H7+کاشان!H7+گلپایگان!H7+' لنجان'!H7+مبارکه!H7+نائین!H7+' نجف آباد'!H7+' نطنز'!H7</f>
        <v>0</v>
      </c>
      <c r="I7" s="68">
        <f>'آران و بیدگل'!I7+اردستان!I7+اصفهان!H7+برخوار!I7+'بوئین و میاندشت'!I7+'تیران و کرون'!I7+چادگان!I7+'خمینی شهر'!I7+خوانسار!I7+'خور وبیابانک'!I7+دهاقان!I7+سمیرم!I7+'شاهین شهر و میمه'!I7+شهرضا!I7+فریدن!I7+فریدونشهر!I7+فلاورجان!I7+کاشان!I7+گلپایگان!I7+' لنجان'!I7+مبارکه!I7+نائین!I7+' نجف آباد'!I7+' نطنز'!I7</f>
        <v>22524.3</v>
      </c>
      <c r="J7" s="68">
        <f>'آران و بیدگل'!J7+اردستان!J7+اصفهان!I7+برخوار!J7+'بوئین و میاندشت'!J7+'تیران و کرون'!J7+چادگان!J7+'خمینی شهر'!J7+خوانسار!J7+'خور وبیابانک'!J7+دهاقان!J7+سمیرم!J7+'شاهین شهر و میمه'!J7+شهرضا!J7+فریدن!J7+فریدونشهر!J7+فلاورجان!J7+کاشان!J7+گلپایگان!J7+' لنجان'!J7+مبارکه!J7+نائین!J7+' نجف آباد'!J7+' نطنز'!J7</f>
        <v>23557.199999999997</v>
      </c>
      <c r="K7" s="68">
        <f>'آران و بیدگل'!K7+اردستان!K7+اصفهان!J7+برخوار!K7+'بوئین و میاندشت'!K7+'تیران و کرون'!K7+چادگان!K7+'خمینی شهر'!K7+خوانسار!K7+'خور وبیابانک'!K7+دهاقان!K7+سمیرم!K7+'شاهین شهر و میمه'!K7+شهرضا!K7+فریدن!K7+فریدونشهر!K7+فلاورجان!K7+کاشان!K7+گلپایگان!K7+' لنجان'!K7+مبارکه!K7+نائین!K7+' نجف آباد'!K7+' نطنز'!K7</f>
        <v>260307.7</v>
      </c>
      <c r="L7" s="68">
        <f>'آران و بیدگل'!L7+اردستان!L7+اصفهان!K7+برخوار!L7+'بوئین و میاندشت'!L7+'تیران و کرون'!L7+چادگان!L7+'خمینی شهر'!L7+خوانسار!L7+'خور وبیابانک'!L7+دهاقان!L7+سمیرم!L7+'شاهین شهر و میمه'!L7+شهرضا!L7+فریدن!L7+فریدونشهر!L7+فلاورجان!L7+کاشان!L7+گلپایگان!L7+' لنجان'!L7+مبارکه!L7+نائین!L7+' نجف آباد'!L7+' نطنز'!L7</f>
        <v>0</v>
      </c>
      <c r="M7" s="64">
        <f t="shared" si="0"/>
        <v>260307.7</v>
      </c>
      <c r="N7" s="77">
        <f t="shared" si="1"/>
        <v>11556.749821304104</v>
      </c>
      <c r="O7" s="29" t="s">
        <v>88</v>
      </c>
    </row>
    <row r="8" spans="1:15" ht="19.5" customHeight="1">
      <c r="A8" s="84" t="s">
        <v>39</v>
      </c>
      <c r="B8" s="23" t="s">
        <v>40</v>
      </c>
      <c r="C8" s="24"/>
      <c r="D8" s="68">
        <f>'آران و بیدگل'!D8+اردستان!D8+اصفهان!C8+برخوار!D8+'بوئین و میاندشت'!D8+'تیران و کرون'!D8+چادگان!D8+'خمینی شهر'!D8+خوانسار!D8+'خور وبیابانک'!D8+دهاقان!D8+سمیرم!D8+'شاهین شهر و میمه'!D8+شهرضا!D8+فریدن!D8+فریدونشهر!D8+فلاورجان!D8+کاشان!D8+گلپایگان!D8+' لنجان'!D8+مبارکه!D8+نائین!D8+' نجف آباد'!D8+' نطنز'!D8</f>
        <v>53.7</v>
      </c>
      <c r="E8" s="68">
        <f>'آران و بیدگل'!E8+اردستان!E8+اصفهان!D8+برخوار!E8+'بوئین و میاندشت'!E8+'تیران و کرون'!E8+چادگان!E8+'خمینی شهر'!E8+خوانسار!E8+'خور وبیابانک'!E8+دهاقان!E8+سمیرم!E8+'شاهین شهر و میمه'!E8+شهرضا!E8+فریدن!E8+فریدونشهر!E8+فلاورجان!E8+کاشان!E8+گلپایگان!E8+' لنجان'!E8+مبارکه!E8+نائین!E8+' نجف آباد'!E8+' نطنز'!E8</f>
        <v>0</v>
      </c>
      <c r="F8" s="68">
        <f>'آران و بیدگل'!F8+اردستان!F8+اصفهان!E8+برخوار!F8+'بوئین و میاندشت'!F8+'تیران و کرون'!F8+چادگان!F8+'خمینی شهر'!F8+خوانسار!F8+'خور وبیابانک'!F8+دهاقان!F8+سمیرم!F8+'شاهین شهر و میمه'!F8+شهرضا!F8+فریدن!F8+فریدونشهر!F8+فلاورجان!F8+کاشان!F8+گلپایگان!F8+' لنجان'!F8+مبارکه!F8+نائین!F8+' نجف آباد'!F8+' نطنز'!F8</f>
        <v>53.7</v>
      </c>
      <c r="G8" s="68">
        <f>'آران و بیدگل'!G8+اردستان!G8+اصفهان!F8+برخوار!G8+'بوئین و میاندشت'!G8+'تیران و کرون'!G8+چادگان!G8+'خمینی شهر'!G8+خوانسار!G8+'خور وبیابانک'!G8+دهاقان!G8+سمیرم!G8+'شاهین شهر و میمه'!G8+شهرضا!G8+فریدن!G8+فریدونشهر!G8+فلاورجان!G8+کاشان!G8+گلپایگان!G8+' لنجان'!G8+مبارکه!G8+نائین!G8+' نجف آباد'!G8+' نطنز'!G8</f>
        <v>1113.7</v>
      </c>
      <c r="H8" s="68">
        <f>'آران و بیدگل'!H8+اردستان!H8+اصفهان!G8+برخوار!H8+'بوئین و میاندشت'!H8+'تیران و کرون'!H8+چادگان!H8+'خمینی شهر'!H8+خوانسار!H8+'خور وبیابانک'!H8+دهاقان!H8+سمیرم!H8+'شاهین شهر و میمه'!H8+شهرضا!H8+فریدن!H8+فریدونشهر!H8+فلاورجان!H8+کاشان!H8+گلپایگان!H8+' لنجان'!H8+مبارکه!H8+نائین!H8+' نجف آباد'!H8+' نطنز'!H8</f>
        <v>0</v>
      </c>
      <c r="I8" s="68">
        <f>'آران و بیدگل'!I8+اردستان!I8+اصفهان!H8+برخوار!I8+'بوئین و میاندشت'!I8+'تیران و کرون'!I8+چادگان!I8+'خمینی شهر'!I8+خوانسار!I8+'خور وبیابانک'!I8+دهاقان!I8+سمیرم!I8+'شاهین شهر و میمه'!I8+شهرضا!I8+فریدن!I8+فریدونشهر!I8+فلاورجان!I8+کاشان!I8+گلپایگان!I8+' لنجان'!I8+مبارکه!I8+نائین!I8+' نجف آباد'!I8+' نطنز'!I8</f>
        <v>1113.7</v>
      </c>
      <c r="J8" s="68">
        <f>'آران و بیدگل'!J8+اردستان!J8+اصفهان!I8+برخوار!J8+'بوئین و میاندشت'!J8+'تیران و کرون'!J8+چادگان!J8+'خمینی شهر'!J8+خوانسار!J8+'خور وبیابانک'!J8+دهاقان!J8+سمیرم!J8+'شاهین شهر و میمه'!J8+شهرضا!J8+فریدن!J8+فریدونشهر!J8+فلاورجان!J8+کاشان!J8+گلپایگان!J8+' لنجان'!J8+مبارکه!J8+نائین!J8+' نجف آباد'!J8+' نطنز'!J8</f>
        <v>1167.3999999999999</v>
      </c>
      <c r="K8" s="68">
        <f>'آران و بیدگل'!K8+اردستان!K8+اصفهان!J8+برخوار!K8+'بوئین و میاندشت'!K8+'تیران و کرون'!K8+چادگان!K8+'خمینی شهر'!K8+خوانسار!K8+'خور وبیابانک'!K8+دهاقان!K8+سمیرم!K8+'شاهین شهر و میمه'!K8+شهرضا!K8+فریدن!K8+فریدونشهر!K8+فلاورجان!K8+کاشان!K8+گلپایگان!K8+' لنجان'!K8+مبارکه!K8+نائین!K8+' نجف آباد'!K8+' نطنز'!K8</f>
        <v>7123.8</v>
      </c>
      <c r="L8" s="68">
        <f>'آران و بیدگل'!L8+اردستان!L8+اصفهان!K8+برخوار!L8+'بوئین و میاندشت'!L8+'تیران و کرون'!L8+چادگان!L8+'خمینی شهر'!L8+خوانسار!L8+'خور وبیابانک'!L8+دهاقان!L8+سمیرم!L8+'شاهین شهر و میمه'!L8+شهرضا!L8+فریدن!L8+فریدونشهر!L8+فلاورجان!L8+کاشان!L8+گلپایگان!L8+' لنجان'!L8+مبارکه!L8+نائین!L8+' نجف آباد'!L8+' نطنز'!L8</f>
        <v>0</v>
      </c>
      <c r="M8" s="64">
        <f t="shared" si="0"/>
        <v>7123.8</v>
      </c>
      <c r="N8" s="77">
        <f t="shared" si="1"/>
        <v>6396.5161174463501</v>
      </c>
      <c r="O8" s="29" t="s">
        <v>88</v>
      </c>
    </row>
    <row r="9" spans="1:15" ht="19.5">
      <c r="A9" s="85"/>
      <c r="B9" s="25" t="s">
        <v>41</v>
      </c>
      <c r="C9" s="26"/>
      <c r="D9" s="68">
        <f>'آران و بیدگل'!D9+اردستان!D9+اصفهان!C9+برخوار!D9+'بوئین و میاندشت'!D9+'تیران و کرون'!D9+چادگان!D9+'خمینی شهر'!D9+خوانسار!D9+'خور وبیابانک'!D9+دهاقان!D9+سمیرم!D9+'شاهین شهر و میمه'!D9+شهرضا!D9+فریدن!D9+فریدونشهر!D9+فلاورجان!D9+کاشان!D9+گلپایگان!D9+' لنجان'!D9+مبارکه!D9+نائین!D9+' نجف آباد'!D9+' نطنز'!D9</f>
        <v>83.3</v>
      </c>
      <c r="E9" s="68">
        <f>'آران و بیدگل'!E9+اردستان!E9+اصفهان!D9+برخوار!E9+'بوئین و میاندشت'!E9+'تیران و کرون'!E9+چادگان!E9+'خمینی شهر'!E9+خوانسار!E9+'خور وبیابانک'!E9+دهاقان!E9+سمیرم!E9+'شاهین شهر و میمه'!E9+شهرضا!E9+فریدن!E9+فریدونشهر!E9+فلاورجان!E9+کاشان!E9+گلپایگان!E9+' لنجان'!E9+مبارکه!E9+نائین!E9+' نجف آباد'!E9+' نطنز'!E9</f>
        <v>0</v>
      </c>
      <c r="F9" s="68">
        <f>'آران و بیدگل'!F9+اردستان!F9+اصفهان!E9+برخوار!F9+'بوئین و میاندشت'!F9+'تیران و کرون'!F9+چادگان!F9+'خمینی شهر'!F9+خوانسار!F9+'خور وبیابانک'!F9+دهاقان!F9+سمیرم!F9+'شاهین شهر و میمه'!F9+شهرضا!F9+فریدن!F9+فریدونشهر!F9+فلاورجان!F9+کاشان!F9+گلپایگان!F9+' لنجان'!F9+مبارکه!F9+نائین!F9+' نجف آباد'!F9+' نطنز'!F9</f>
        <v>83.3</v>
      </c>
      <c r="G9" s="68">
        <f>'آران و بیدگل'!G9+اردستان!G9+اصفهان!F9+برخوار!G9+'بوئین و میاندشت'!G9+'تیران و کرون'!G9+چادگان!G9+'خمینی شهر'!G9+خوانسار!G9+'خور وبیابانک'!G9+دهاقان!G9+سمیرم!G9+'شاهین شهر و میمه'!G9+شهرضا!G9+فریدن!G9+فریدونشهر!G9+فلاورجان!G9+کاشان!G9+گلپایگان!G9+' لنجان'!G9+مبارکه!G9+نائین!G9+' نجف آباد'!G9+' نطنز'!G9</f>
        <v>925.30000000000007</v>
      </c>
      <c r="H9" s="68">
        <f>'آران و بیدگل'!H9+اردستان!H9+اصفهان!G9+برخوار!H9+'بوئین و میاندشت'!H9+'تیران و کرون'!H9+چادگان!H9+'خمینی شهر'!H9+خوانسار!H9+'خور وبیابانک'!H9+دهاقان!H9+سمیرم!H9+'شاهین شهر و میمه'!H9+شهرضا!H9+فریدن!H9+فریدونشهر!H9+فلاورجان!H9+کاشان!H9+گلپایگان!H9+' لنجان'!H9+مبارکه!H9+نائین!H9+' نجف آباد'!H9+' نطنز'!H9</f>
        <v>0</v>
      </c>
      <c r="I9" s="68">
        <f>'آران و بیدگل'!I9+اردستان!I9+اصفهان!H9+برخوار!I9+'بوئین و میاندشت'!I9+'تیران و کرون'!I9+چادگان!I9+'خمینی شهر'!I9+خوانسار!I9+'خور وبیابانک'!I9+دهاقان!I9+سمیرم!I9+'شاهین شهر و میمه'!I9+شهرضا!I9+فریدن!I9+فریدونشهر!I9+فلاورجان!I9+کاشان!I9+گلپایگان!I9+' لنجان'!I9+مبارکه!I9+نائین!I9+' نجف آباد'!I9+' نطنز'!I9</f>
        <v>925.30000000000007</v>
      </c>
      <c r="J9" s="68">
        <f>'آران و بیدگل'!J9+اردستان!J9+اصفهان!I9+برخوار!J9+'بوئین و میاندشت'!J9+'تیران و کرون'!J9+چادگان!J9+'خمینی شهر'!J9+خوانسار!J9+'خور وبیابانک'!J9+دهاقان!J9+سمیرم!J9+'شاهین شهر و میمه'!J9+شهرضا!J9+فریدن!J9+فریدونشهر!J9+فلاورجان!J9+کاشان!J9+گلپایگان!J9+' لنجان'!J9+مبارکه!J9+نائین!J9+' نجف آباد'!J9+' نطنز'!J9</f>
        <v>1008.5999999999999</v>
      </c>
      <c r="K9" s="68">
        <f>'آران و بیدگل'!K9+اردستان!K9+اصفهان!J9+برخوار!K9+'بوئین و میاندشت'!K9+'تیران و کرون'!K9+چادگان!K9+'خمینی شهر'!K9+خوانسار!K9+'خور وبیابانک'!K9+دهاقان!K9+سمیرم!K9+'شاهین شهر و میمه'!K9+شهرضا!K9+فریدن!K9+فریدونشهر!K9+فلاورجان!K9+کاشان!K9+گلپایگان!K9+' لنجان'!K9+مبارکه!K9+نائین!K9+' نجف آباد'!K9+' نطنز'!K9</f>
        <v>5997.01</v>
      </c>
      <c r="L9" s="68">
        <f>'آران و بیدگل'!L9+اردستان!L9+اصفهان!K9+برخوار!L9+'بوئین و میاندشت'!L9+'تیران و کرون'!L9+چادگان!L9+'خمینی شهر'!L9+خوانسار!L9+'خور وبیابانک'!L9+دهاقان!L9+سمیرم!L9+'شاهین شهر و میمه'!L9+شهرضا!L9+فریدن!L9+فریدونشهر!L9+فلاورجان!L9+کاشان!L9+گلپایگان!L9+' لنجان'!L9+مبارکه!L9+نائین!L9+' نجف آباد'!L9+' نطنز'!L9</f>
        <v>0</v>
      </c>
      <c r="M9" s="64">
        <f t="shared" si="0"/>
        <v>5997.01</v>
      </c>
      <c r="N9" s="77">
        <f t="shared" si="1"/>
        <v>6481.152058791743</v>
      </c>
      <c r="O9" s="29" t="s">
        <v>88</v>
      </c>
    </row>
    <row r="10" spans="1:15" ht="19.5">
      <c r="A10" s="85"/>
      <c r="B10" s="25" t="s">
        <v>42</v>
      </c>
      <c r="C10" s="26"/>
      <c r="D10" s="68">
        <f>'آران و بیدگل'!D10+اردستان!D10+اصفهان!C10+برخوار!D10+'بوئین و میاندشت'!D10+'تیران و کرون'!D10+چادگان!D10+'خمینی شهر'!D10+خوانسار!D10+'خور وبیابانک'!D10+دهاقان!D10+سمیرم!D10+'شاهین شهر و میمه'!D10+شهرضا!D10+فریدن!D10+فریدونشهر!D10+فلاورجان!D10+کاشان!D10+گلپایگان!D10+' لنجان'!D10+مبارکه!D10+نائین!D10+' نجف آباد'!D10+' نطنز'!D10</f>
        <v>25.1</v>
      </c>
      <c r="E10" s="68">
        <f>'آران و بیدگل'!E10+اردستان!E10+اصفهان!D10+برخوار!E10+'بوئین و میاندشت'!E10+'تیران و کرون'!E10+چادگان!E10+'خمینی شهر'!E10+خوانسار!E10+'خور وبیابانک'!E10+دهاقان!E10+سمیرم!E10+'شاهین شهر و میمه'!E10+شهرضا!E10+فریدن!E10+فریدونشهر!E10+فلاورجان!E10+کاشان!E10+گلپایگان!E10+' لنجان'!E10+مبارکه!E10+نائین!E10+' نجف آباد'!E10+' نطنز'!E10</f>
        <v>0</v>
      </c>
      <c r="F10" s="68">
        <f>'آران و بیدگل'!F10+اردستان!F10+اصفهان!E10+برخوار!F10+'بوئین و میاندشت'!F10+'تیران و کرون'!F10+چادگان!F10+'خمینی شهر'!F10+خوانسار!F10+'خور وبیابانک'!F10+دهاقان!F10+سمیرم!F10+'شاهین شهر و میمه'!F10+شهرضا!F10+فریدن!F10+فریدونشهر!F10+فلاورجان!F10+کاشان!F10+گلپایگان!F10+' لنجان'!F10+مبارکه!F10+نائین!F10+' نجف آباد'!F10+' نطنز'!F10</f>
        <v>25.1</v>
      </c>
      <c r="G10" s="68">
        <f>'آران و بیدگل'!G10+اردستان!G10+اصفهان!F10+برخوار!G10+'بوئین و میاندشت'!G10+'تیران و کرون'!G10+چادگان!G10+'خمینی شهر'!G10+خوانسار!G10+'خور وبیابانک'!G10+دهاقان!G10+سمیرم!G10+'شاهین شهر و میمه'!G10+شهرضا!G10+فریدن!G10+فریدونشهر!G10+فلاورجان!G10+کاشان!G10+گلپایگان!G10+' لنجان'!G10+مبارکه!G10+نائین!G10+' نجف آباد'!G10+' نطنز'!G10</f>
        <v>1216.28</v>
      </c>
      <c r="H10" s="68">
        <f>'آران و بیدگل'!H10+اردستان!H10+اصفهان!G10+برخوار!H10+'بوئین و میاندشت'!H10+'تیران و کرون'!H10+چادگان!H10+'خمینی شهر'!H10+خوانسار!H10+'خور وبیابانک'!H10+دهاقان!H10+سمیرم!H10+'شاهین شهر و میمه'!H10+شهرضا!H10+فریدن!H10+فریدونشهر!H10+فلاورجان!H10+کاشان!H10+گلپایگان!H10+' لنجان'!H10+مبارکه!H10+نائین!H10+' نجف آباد'!H10+' نطنز'!H10</f>
        <v>0</v>
      </c>
      <c r="I10" s="68">
        <f>'آران و بیدگل'!I10+اردستان!I10+اصفهان!H10+برخوار!I10+'بوئین و میاندشت'!I10+'تیران و کرون'!I10+چادگان!I10+'خمینی شهر'!I10+خوانسار!I10+'خور وبیابانک'!I10+دهاقان!I10+سمیرم!I10+'شاهین شهر و میمه'!I10+شهرضا!I10+فریدن!I10+فریدونشهر!I10+فلاورجان!I10+کاشان!I10+گلپایگان!I10+' لنجان'!I10+مبارکه!I10+نائین!I10+' نجف آباد'!I10+' نطنز'!I10</f>
        <v>1216.28</v>
      </c>
      <c r="J10" s="68">
        <f>'آران و بیدگل'!J10+اردستان!J10+اصفهان!I10+برخوار!J10+'بوئین و میاندشت'!J10+'تیران و کرون'!J10+چادگان!J10+'خمینی شهر'!J10+خوانسار!J10+'خور وبیابانک'!J10+دهاقان!J10+سمیرم!J10+'شاهین شهر و میمه'!J10+شهرضا!J10+فریدن!J10+فریدونشهر!J10+فلاورجان!J10+کاشان!J10+گلپایگان!J10+' لنجان'!J10+مبارکه!J10+نائین!J10+' نجف آباد'!J10+' نطنز'!J10</f>
        <v>1241.3800000000001</v>
      </c>
      <c r="K10" s="68">
        <f>'آران و بیدگل'!K10+اردستان!K10+اصفهان!J10+برخوار!K10+'بوئین و میاندشت'!K10+'تیران و کرون'!K10+چادگان!K10+'خمینی شهر'!K10+خوانسار!K10+'خور وبیابانک'!K10+دهاقان!K10+سمیرم!K10+'شاهین شهر و میمه'!K10+شهرضا!K10+فریدن!K10+فریدونشهر!K10+فلاورجان!K10+کاشان!K10+گلپایگان!K10+' لنجان'!K10+مبارکه!K10+نائین!K10+' نجف آباد'!K10+' نطنز'!K10</f>
        <v>10646.62</v>
      </c>
      <c r="L10" s="68">
        <f>'آران و بیدگل'!L10+اردستان!L10+اصفهان!K10+برخوار!L10+'بوئین و میاندشت'!L10+'تیران و کرون'!L10+چادگان!L10+'خمینی شهر'!L10+خوانسار!L10+'خور وبیابانک'!L10+دهاقان!L10+سمیرم!L10+'شاهین شهر و میمه'!L10+شهرضا!L10+فریدن!L10+فریدونشهر!L10+فلاورجان!L10+کاشان!L10+گلپایگان!L10+' لنجان'!L10+مبارکه!L10+نائین!L10+' نجف آباد'!L10+' نطنز'!L10</f>
        <v>0</v>
      </c>
      <c r="M10" s="64">
        <f t="shared" si="0"/>
        <v>10646.62</v>
      </c>
      <c r="N10" s="77">
        <f t="shared" si="1"/>
        <v>8753.4284868615778</v>
      </c>
      <c r="O10" s="29" t="s">
        <v>88</v>
      </c>
    </row>
    <row r="11" spans="1:15" ht="19.5">
      <c r="A11" s="85"/>
      <c r="B11" s="25" t="s">
        <v>43</v>
      </c>
      <c r="C11" s="26"/>
      <c r="D11" s="68">
        <f>'آران و بیدگل'!D11+اردستان!D11+اصفهان!C11+برخوار!D11+'بوئین و میاندشت'!D11+'تیران و کرون'!D11+چادگان!D11+'خمینی شهر'!D11+خوانسار!D11+'خور وبیابانک'!D11+دهاقان!D11+سمیرم!D11+'شاهین شهر و میمه'!D11+شهرضا!D11+فریدن!D11+فریدونشهر!D11+فلاورجان!D11+کاشان!D11+گلپایگان!D11+' لنجان'!D11+مبارکه!D11+نائین!D11+' نجف آباد'!D11+' نطنز'!D11</f>
        <v>44</v>
      </c>
      <c r="E11" s="68">
        <f>'آران و بیدگل'!E11+اردستان!E11+اصفهان!D11+برخوار!E11+'بوئین و میاندشت'!E11+'تیران و کرون'!E11+چادگان!E11+'خمینی شهر'!E11+خوانسار!E11+'خور وبیابانک'!E11+دهاقان!E11+سمیرم!E11+'شاهین شهر و میمه'!E11+شهرضا!E11+فریدن!E11+فریدونشهر!E11+فلاورجان!E11+کاشان!E11+گلپایگان!E11+' لنجان'!E11+مبارکه!E11+نائین!E11+' نجف آباد'!E11+' نطنز'!E11</f>
        <v>0</v>
      </c>
      <c r="F11" s="68">
        <f>'آران و بیدگل'!F11+اردستان!F11+اصفهان!E11+برخوار!F11+'بوئین و میاندشت'!F11+'تیران و کرون'!F11+چادگان!F11+'خمینی شهر'!F11+خوانسار!F11+'خور وبیابانک'!F11+دهاقان!F11+سمیرم!F11+'شاهین شهر و میمه'!F11+شهرضا!F11+فریدن!F11+فریدونشهر!F11+فلاورجان!F11+کاشان!F11+گلپایگان!F11+' لنجان'!F11+مبارکه!F11+نائین!F11+' نجف آباد'!F11+' نطنز'!F11</f>
        <v>44</v>
      </c>
      <c r="G11" s="68">
        <f>'آران و بیدگل'!G11+اردستان!G11+اصفهان!F11+برخوار!G11+'بوئین و میاندشت'!G11+'تیران و کرون'!G11+چادگان!G11+'خمینی شهر'!G11+خوانسار!G11+'خور وبیابانک'!G11+دهاقان!G11+سمیرم!G11+'شاهین شهر و میمه'!G11+شهرضا!G11+فریدن!G11+فریدونشهر!G11+فلاورجان!G11+کاشان!G11+گلپایگان!G11+' لنجان'!G11+مبارکه!G11+نائین!G11+' نجف آباد'!G11+' نطنز'!G11</f>
        <v>567.1</v>
      </c>
      <c r="H11" s="68">
        <f>'آران و بیدگل'!H11+اردستان!H11+اصفهان!G11+برخوار!H11+'بوئین و میاندشت'!H11+'تیران و کرون'!H11+چادگان!H11+'خمینی شهر'!H11+خوانسار!H11+'خور وبیابانک'!H11+دهاقان!H11+سمیرم!H11+'شاهین شهر و میمه'!H11+شهرضا!H11+فریدن!H11+فریدونشهر!H11+فلاورجان!H11+کاشان!H11+گلپایگان!H11+' لنجان'!H11+مبارکه!H11+نائین!H11+' نجف آباد'!H11+' نطنز'!H11</f>
        <v>0</v>
      </c>
      <c r="I11" s="68">
        <f>'آران و بیدگل'!I11+اردستان!I11+اصفهان!H11+برخوار!I11+'بوئین و میاندشت'!I11+'تیران و کرون'!I11+چادگان!I11+'خمینی شهر'!I11+خوانسار!I11+'خور وبیابانک'!I11+دهاقان!I11+سمیرم!I11+'شاهین شهر و میمه'!I11+شهرضا!I11+فریدن!I11+فریدونشهر!I11+فلاورجان!I11+کاشان!I11+گلپایگان!I11+' لنجان'!I11+مبارکه!I11+نائین!I11+' نجف آباد'!I11+' نطنز'!I11</f>
        <v>567.1</v>
      </c>
      <c r="J11" s="68">
        <f>'آران و بیدگل'!J11+اردستان!J11+اصفهان!I11+برخوار!J11+'بوئین و میاندشت'!J11+'تیران و کرون'!J11+چادگان!J11+'خمینی شهر'!J11+خوانسار!J11+'خور وبیابانک'!J11+دهاقان!J11+سمیرم!J11+'شاهین شهر و میمه'!J11+شهرضا!J11+فریدن!J11+فریدونشهر!J11+فلاورجان!J11+کاشان!J11+گلپایگان!J11+' لنجان'!J11+مبارکه!J11+نائین!J11+' نجف آباد'!J11+' نطنز'!J11</f>
        <v>611.1</v>
      </c>
      <c r="K11" s="68">
        <f>'آران و بیدگل'!K11+اردستان!K11+اصفهان!J11+برخوار!K11+'بوئین و میاندشت'!K11+'تیران و کرون'!K11+چادگان!K11+'خمینی شهر'!K11+خوانسار!K11+'خور وبیابانک'!K11+دهاقان!K11+سمیرم!K11+'شاهین شهر و میمه'!K11+شهرضا!K11+فریدن!K11+فریدونشهر!K11+فلاورجان!K11+کاشان!K11+گلپایگان!K11+' لنجان'!K11+مبارکه!K11+نائین!K11+' نجف آباد'!K11+' نطنز'!K11</f>
        <v>7599.27</v>
      </c>
      <c r="L11" s="68">
        <f>'آران و بیدگل'!L11+اردستان!L11+اصفهان!K11+برخوار!L11+'بوئین و میاندشت'!L11+'تیران و کرون'!L11+چادگان!L11+'خمینی شهر'!L11+خوانسار!L11+'خور وبیابانک'!L11+دهاقان!L11+سمیرم!L11+'شاهین شهر و میمه'!L11+شهرضا!L11+فریدن!L11+فریدونشهر!L11+فلاورجان!L11+کاشان!L11+گلپایگان!L11+' لنجان'!L11+مبارکه!L11+نائین!L11+' نجف آباد'!L11+' نطنز'!L11</f>
        <v>0</v>
      </c>
      <c r="M11" s="64">
        <f t="shared" si="0"/>
        <v>7599.27</v>
      </c>
      <c r="N11" s="77">
        <f t="shared" si="1"/>
        <v>13400.229236466232</v>
      </c>
      <c r="O11" s="29" t="s">
        <v>88</v>
      </c>
    </row>
    <row r="12" spans="1:15" ht="19.5">
      <c r="A12" s="85"/>
      <c r="B12" s="25" t="s">
        <v>44</v>
      </c>
      <c r="C12" s="26"/>
      <c r="D12" s="68">
        <f>'آران و بیدگل'!D12+اردستان!D12+اصفهان!C12+برخوار!D12+'بوئین و میاندشت'!D12+'تیران و کرون'!D12+چادگان!D12+'خمینی شهر'!D12+خوانسار!D12+'خور وبیابانک'!D12+دهاقان!D12+سمیرم!D12+'شاهین شهر و میمه'!D12+شهرضا!D12+فریدن!D12+فریدونشهر!D12+فلاورجان!D12+کاشان!D12+گلپایگان!D12+' لنجان'!D12+مبارکه!D12+نائین!D12+' نجف آباد'!D12+' نطنز'!D12</f>
        <v>137.5</v>
      </c>
      <c r="E12" s="68">
        <f>'آران و بیدگل'!E12+اردستان!E12+اصفهان!D12+برخوار!E12+'بوئین و میاندشت'!E12+'تیران و کرون'!E12+چادگان!E12+'خمینی شهر'!E12+خوانسار!E12+'خور وبیابانک'!E12+دهاقان!E12+سمیرم!E12+'شاهین شهر و میمه'!E12+شهرضا!E12+فریدن!E12+فریدونشهر!E12+فلاورجان!E12+کاشان!E12+گلپایگان!E12+' لنجان'!E12+مبارکه!E12+نائین!E12+' نجف آباد'!E12+' نطنز'!E12</f>
        <v>0</v>
      </c>
      <c r="F12" s="68">
        <f>'آران و بیدگل'!F12+اردستان!F12+اصفهان!E12+برخوار!F12+'بوئین و میاندشت'!F12+'تیران و کرون'!F12+چادگان!F12+'خمینی شهر'!F12+خوانسار!F12+'خور وبیابانک'!F12+دهاقان!F12+سمیرم!F12+'شاهین شهر و میمه'!F12+شهرضا!F12+فریدن!F12+فریدونشهر!F12+فلاورجان!F12+کاشان!F12+گلپایگان!F12+' لنجان'!F12+مبارکه!F12+نائین!F12+' نجف آباد'!F12+' نطنز'!F12</f>
        <v>137.5</v>
      </c>
      <c r="G12" s="68">
        <f>'آران و بیدگل'!G12+اردستان!G12+اصفهان!F12+برخوار!G12+'بوئین و میاندشت'!G12+'تیران و کرون'!G12+چادگان!G12+'خمینی شهر'!G12+خوانسار!G12+'خور وبیابانک'!G12+دهاقان!G12+سمیرم!G12+'شاهین شهر و میمه'!G12+شهرضا!G12+فریدن!G12+فریدونشهر!G12+فلاورجان!G12+کاشان!G12+گلپایگان!G12+' لنجان'!G12+مبارکه!G12+نائین!G12+' نجف آباد'!G12+' نطنز'!G12</f>
        <v>1620</v>
      </c>
      <c r="H12" s="68">
        <f>'آران و بیدگل'!H12+اردستان!H12+اصفهان!G12+برخوار!H12+'بوئین و میاندشت'!H12+'تیران و کرون'!H12+چادگان!H12+'خمینی شهر'!H12+خوانسار!H12+'خور وبیابانک'!H12+دهاقان!H12+سمیرم!H12+'شاهین شهر و میمه'!H12+شهرضا!H12+فریدن!H12+فریدونشهر!H12+فلاورجان!H12+کاشان!H12+گلپایگان!H12+' لنجان'!H12+مبارکه!H12+نائین!H12+' نجف آباد'!H12+' نطنز'!H12</f>
        <v>0</v>
      </c>
      <c r="I12" s="68">
        <f>'آران و بیدگل'!I12+اردستان!I12+اصفهان!H12+برخوار!I12+'بوئین و میاندشت'!I12+'تیران و کرون'!I12+چادگان!I12+'خمینی شهر'!I12+خوانسار!I12+'خور وبیابانک'!I12+دهاقان!I12+سمیرم!I12+'شاهین شهر و میمه'!I12+شهرضا!I12+فریدن!I12+فریدونشهر!I12+فلاورجان!I12+کاشان!I12+گلپایگان!I12+' لنجان'!I12+مبارکه!I12+نائین!I12+' نجف آباد'!I12+' نطنز'!I12</f>
        <v>1620</v>
      </c>
      <c r="J12" s="68">
        <f>'آران و بیدگل'!J12+اردستان!J12+اصفهان!I12+برخوار!J12+'بوئین و میاندشت'!J12+'تیران و کرون'!J12+چادگان!J12+'خمینی شهر'!J12+خوانسار!J12+'خور وبیابانک'!J12+دهاقان!J12+سمیرم!J12+'شاهین شهر و میمه'!J12+شهرضا!J12+فریدن!J12+فریدونشهر!J12+فلاورجان!J12+کاشان!J12+گلپایگان!J12+' لنجان'!J12+مبارکه!J12+نائین!J12+' نجف آباد'!J12+' نطنز'!J12</f>
        <v>1757.5</v>
      </c>
      <c r="K12" s="68">
        <f>'آران و بیدگل'!K12+اردستان!K12+اصفهان!J12+برخوار!K12+'بوئین و میاندشت'!K12+'تیران و کرون'!K12+چادگان!K12+'خمینی شهر'!K12+خوانسار!K12+'خور وبیابانک'!K12+دهاقان!K12+سمیرم!K12+'شاهین شهر و میمه'!K12+شهرضا!K12+فریدن!K12+فریدونشهر!K12+فلاورجان!K12+کاشان!K12+گلپایگان!K12+' لنجان'!K12+مبارکه!K12+نائین!K12+' نجف آباد'!K12+' نطنز'!K12</f>
        <v>13008.579999999998</v>
      </c>
      <c r="L12" s="68">
        <f>'آران و بیدگل'!L12+اردستان!L12+اصفهان!K12+برخوار!L12+'بوئین و میاندشت'!L12+'تیران و کرون'!L12+چادگان!L12+'خمینی شهر'!L12+خوانسار!L12+'خور وبیابانک'!L12+دهاقان!L12+سمیرم!L12+'شاهین شهر و میمه'!L12+شهرضا!L12+فریدن!L12+فریدونشهر!L12+فلاورجان!L12+کاشان!L12+گلپایگان!L12+' لنجان'!L12+مبارکه!L12+نائین!L12+' نجف آباد'!L12+' نطنز'!L12</f>
        <v>0</v>
      </c>
      <c r="M12" s="64">
        <f t="shared" si="0"/>
        <v>13008.579999999998</v>
      </c>
      <c r="N12" s="77">
        <f t="shared" si="1"/>
        <v>8029.9876543209866</v>
      </c>
      <c r="O12" s="29" t="s">
        <v>88</v>
      </c>
    </row>
    <row r="13" spans="1:15" ht="19.5">
      <c r="A13" s="85"/>
      <c r="B13" s="25" t="s">
        <v>45</v>
      </c>
      <c r="C13" s="26"/>
      <c r="D13" s="68">
        <f>'آران و بیدگل'!D13+اردستان!D13+اصفهان!C13+برخوار!D13+'بوئین و میاندشت'!D13+'تیران و کرون'!D13+چادگان!D13+'خمینی شهر'!D13+خوانسار!D13+'خور وبیابانک'!D13+دهاقان!D13+سمیرم!D13+'شاهین شهر و میمه'!D13+شهرضا!D13+فریدن!D13+فریدونشهر!D13+فلاورجان!D13+کاشان!D13+گلپایگان!D13+' لنجان'!D13+مبارکه!D13+نائین!D13+' نجف آباد'!D13+' نطنز'!D13</f>
        <v>8.5</v>
      </c>
      <c r="E13" s="68">
        <f>'آران و بیدگل'!E13+اردستان!E13+اصفهان!D13+برخوار!E13+'بوئین و میاندشت'!E13+'تیران و کرون'!E13+چادگان!E13+'خمینی شهر'!E13+خوانسار!E13+'خور وبیابانک'!E13+دهاقان!E13+سمیرم!E13+'شاهین شهر و میمه'!E13+شهرضا!E13+فریدن!E13+فریدونشهر!E13+فلاورجان!E13+کاشان!E13+گلپایگان!E13+' لنجان'!E13+مبارکه!E13+نائین!E13+' نجف آباد'!E13+' نطنز'!E13</f>
        <v>0</v>
      </c>
      <c r="F13" s="68">
        <f>'آران و بیدگل'!F13+اردستان!F13+اصفهان!E13+برخوار!F13+'بوئین و میاندشت'!F13+'تیران و کرون'!F13+چادگان!F13+'خمینی شهر'!F13+خوانسار!F13+'خور وبیابانک'!F13+دهاقان!F13+سمیرم!F13+'شاهین شهر و میمه'!F13+شهرضا!F13+فریدن!F13+فریدونشهر!F13+فلاورجان!F13+کاشان!F13+گلپایگان!F13+' لنجان'!F13+مبارکه!F13+نائین!F13+' نجف آباد'!F13+' نطنز'!F13</f>
        <v>8.5</v>
      </c>
      <c r="G13" s="68">
        <f>'آران و بیدگل'!G13+اردستان!G13+اصفهان!F13+برخوار!G13+'بوئین و میاندشت'!G13+'تیران و کرون'!G13+چادگان!G13+'خمینی شهر'!G13+خوانسار!G13+'خور وبیابانک'!G13+دهاقان!G13+سمیرم!G13+'شاهین شهر و میمه'!G13+شهرضا!G13+فریدن!G13+فریدونشهر!G13+فلاورجان!G13+کاشان!G13+گلپایگان!G13+' لنجان'!G13+مبارکه!G13+نائین!G13+' نجف آباد'!G13+' نطنز'!G13</f>
        <v>22</v>
      </c>
      <c r="H13" s="68">
        <f>'آران و بیدگل'!H13+اردستان!H13+اصفهان!G13+برخوار!H13+'بوئین و میاندشت'!H13+'تیران و کرون'!H13+چادگان!H13+'خمینی شهر'!H13+خوانسار!H13+'خور وبیابانک'!H13+دهاقان!H13+سمیرم!H13+'شاهین شهر و میمه'!H13+شهرضا!H13+فریدن!H13+فریدونشهر!H13+فلاورجان!H13+کاشان!H13+گلپایگان!H13+' لنجان'!H13+مبارکه!H13+نائین!H13+' نجف آباد'!H13+' نطنز'!H13</f>
        <v>0</v>
      </c>
      <c r="I13" s="68">
        <f>'آران و بیدگل'!I13+اردستان!I13+اصفهان!H13+برخوار!I13+'بوئین و میاندشت'!I13+'تیران و کرون'!I13+چادگان!I13+'خمینی شهر'!I13+خوانسار!I13+'خور وبیابانک'!I13+دهاقان!I13+سمیرم!I13+'شاهین شهر و میمه'!I13+شهرضا!I13+فریدن!I13+فریدونشهر!I13+فلاورجان!I13+کاشان!I13+گلپایگان!I13+' لنجان'!I13+مبارکه!I13+نائین!I13+' نجف آباد'!I13+' نطنز'!I13</f>
        <v>22</v>
      </c>
      <c r="J13" s="68">
        <f>'آران و بیدگل'!J13+اردستان!J13+اصفهان!I13+برخوار!J13+'بوئین و میاندشت'!J13+'تیران و کرون'!J13+چادگان!J13+'خمینی شهر'!J13+خوانسار!J13+'خور وبیابانک'!J13+دهاقان!J13+سمیرم!J13+'شاهین شهر و میمه'!J13+شهرضا!J13+فریدن!J13+فریدونشهر!J13+فلاورجان!J13+کاشان!J13+گلپایگان!J13+' لنجان'!J13+مبارکه!J13+نائین!J13+' نجف آباد'!J13+' نطنز'!J13</f>
        <v>30.5</v>
      </c>
      <c r="K13" s="68">
        <f>'آران و بیدگل'!K13+اردستان!K13+اصفهان!J13+برخوار!K13+'بوئین و میاندشت'!K13+'تیران و کرون'!K13+چادگان!K13+'خمینی شهر'!K13+خوانسار!K13+'خور وبیابانک'!K13+دهاقان!K13+سمیرم!K13+'شاهین شهر و میمه'!K13+شهرضا!K13+فریدن!K13+فریدونشهر!K13+فلاورجان!K13+کاشان!K13+گلپایگان!K13+' لنجان'!K13+مبارکه!K13+نائین!K13+' نجف آباد'!K13+' نطنز'!K13</f>
        <v>60</v>
      </c>
      <c r="L13" s="68">
        <f>'آران و بیدگل'!L13+اردستان!L13+اصفهان!K13+برخوار!L13+'بوئین و میاندشت'!L13+'تیران و کرون'!L13+چادگان!L13+'خمینی شهر'!L13+خوانسار!L13+'خور وبیابانک'!L13+دهاقان!L13+سمیرم!L13+'شاهین شهر و میمه'!L13+شهرضا!L13+فریدن!L13+فریدونشهر!L13+فلاورجان!L13+کاشان!L13+گلپایگان!L13+' لنجان'!L13+مبارکه!L13+نائین!L13+' نجف آباد'!L13+' نطنز'!L13</f>
        <v>0</v>
      </c>
      <c r="M13" s="64">
        <f t="shared" si="0"/>
        <v>60</v>
      </c>
      <c r="N13" s="77">
        <f t="shared" si="1"/>
        <v>2727.2727272727275</v>
      </c>
      <c r="O13" s="29" t="s">
        <v>88</v>
      </c>
    </row>
    <row r="14" spans="1:15" ht="19.5">
      <c r="A14" s="85"/>
      <c r="B14" s="25" t="s">
        <v>46</v>
      </c>
      <c r="C14" s="26"/>
      <c r="D14" s="68">
        <f>'آران و بیدگل'!D14+اردستان!D14+اصفهان!C14+برخوار!D14+'بوئین و میاندشت'!D14+'تیران و کرون'!D14+چادگان!D14+'خمینی شهر'!D14+خوانسار!D14+'خور وبیابانک'!D14+دهاقان!D14+سمیرم!D14+'شاهین شهر و میمه'!D14+شهرضا!D14+فریدن!D14+فریدونشهر!D14+فلاورجان!D14+کاشان!D14+گلپایگان!D14+' لنجان'!D14+مبارکه!D14+نائین!D14+' نجف آباد'!D14+' نطنز'!D14</f>
        <v>127.5</v>
      </c>
      <c r="E14" s="68">
        <f>'آران و بیدگل'!E14+اردستان!E14+اصفهان!D14+برخوار!E14+'بوئین و میاندشت'!E14+'تیران و کرون'!E14+چادگان!E14+'خمینی شهر'!E14+خوانسار!E14+'خور وبیابانک'!E14+دهاقان!E14+سمیرم!E14+'شاهین شهر و میمه'!E14+شهرضا!E14+فریدن!E14+فریدونشهر!E14+فلاورجان!E14+کاشان!E14+گلپایگان!E14+' لنجان'!E14+مبارکه!E14+نائین!E14+' نجف آباد'!E14+' نطنز'!E14</f>
        <v>0</v>
      </c>
      <c r="F14" s="68">
        <f>'آران و بیدگل'!F14+اردستان!F14+اصفهان!E14+برخوار!F14+'بوئین و میاندشت'!F14+'تیران و کرون'!F14+چادگان!F14+'خمینی شهر'!F14+خوانسار!F14+'خور وبیابانک'!F14+دهاقان!F14+سمیرم!F14+'شاهین شهر و میمه'!F14+شهرضا!F14+فریدن!F14+فریدونشهر!F14+فلاورجان!F14+کاشان!F14+گلپایگان!F14+' لنجان'!F14+مبارکه!F14+نائین!F14+' نجف آباد'!F14+' نطنز'!F14</f>
        <v>127.5</v>
      </c>
      <c r="G14" s="68">
        <f>'آران و بیدگل'!G14+اردستان!G14+اصفهان!F14+برخوار!G14+'بوئین و میاندشت'!G14+'تیران و کرون'!G14+چادگان!G14+'خمینی شهر'!G14+خوانسار!G14+'خور وبیابانک'!G14+دهاقان!G14+سمیرم!G14+'شاهین شهر و میمه'!G14+شهرضا!G14+فریدن!G14+فریدونشهر!G14+فلاورجان!G14+کاشان!G14+گلپایگان!G14+' لنجان'!G14+مبارکه!G14+نائین!G14+' نجف آباد'!G14+' نطنز'!G14</f>
        <v>2190.1999999999998</v>
      </c>
      <c r="H14" s="68">
        <f>'آران و بیدگل'!H14+اردستان!H14+اصفهان!G14+برخوار!H14+'بوئین و میاندشت'!H14+'تیران و کرون'!H14+چادگان!H14+'خمینی شهر'!H14+خوانسار!H14+'خور وبیابانک'!H14+دهاقان!H14+سمیرم!H14+'شاهین شهر و میمه'!H14+شهرضا!H14+فریدن!H14+فریدونشهر!H14+فلاورجان!H14+کاشان!H14+گلپایگان!H14+' لنجان'!H14+مبارکه!H14+نائین!H14+' نجف آباد'!H14+' نطنز'!H14</f>
        <v>0</v>
      </c>
      <c r="I14" s="68">
        <f>'آران و بیدگل'!I14+اردستان!I14+اصفهان!H14+برخوار!I14+'بوئین و میاندشت'!I14+'تیران و کرون'!I14+چادگان!I14+'خمینی شهر'!I14+خوانسار!I14+'خور وبیابانک'!I14+دهاقان!I14+سمیرم!I14+'شاهین شهر و میمه'!I14+شهرضا!I14+فریدن!I14+فریدونشهر!I14+فلاورجان!I14+کاشان!I14+گلپایگان!I14+' لنجان'!I14+مبارکه!I14+نائین!I14+' نجف آباد'!I14+' نطنز'!I14</f>
        <v>2190.1999999999998</v>
      </c>
      <c r="J14" s="68">
        <f>'آران و بیدگل'!J14+اردستان!J14+اصفهان!I14+برخوار!J14+'بوئین و میاندشت'!J14+'تیران و کرون'!J14+چادگان!J14+'خمینی شهر'!J14+خوانسار!J14+'خور وبیابانک'!J14+دهاقان!J14+سمیرم!J14+'شاهین شهر و میمه'!J14+شهرضا!J14+فریدن!J14+فریدونشهر!J14+فلاورجان!J14+کاشان!J14+گلپایگان!J14+' لنجان'!J14+مبارکه!J14+نائین!J14+' نجف آباد'!J14+' نطنز'!J14</f>
        <v>2317.6999999999998</v>
      </c>
      <c r="K14" s="68">
        <f>'آران و بیدگل'!K14+اردستان!K14+اصفهان!J14+برخوار!K14+'بوئین و میاندشت'!K14+'تیران و کرون'!K14+چادگان!K14+'خمینی شهر'!K14+خوانسار!K14+'خور وبیابانک'!K14+دهاقان!K14+سمیرم!K14+'شاهین شهر و میمه'!K14+شهرضا!K14+فریدن!K14+فریدونشهر!K14+فلاورجان!K14+کاشان!K14+گلپایگان!K14+' لنجان'!K14+مبارکه!K14+نائین!K14+' نجف آباد'!K14+' نطنز'!K14</f>
        <v>14792.23</v>
      </c>
      <c r="L14" s="68">
        <f>'آران و بیدگل'!L14+اردستان!L14+اصفهان!K14+برخوار!L14+'بوئین و میاندشت'!L14+'تیران و کرون'!L14+چادگان!L14+'خمینی شهر'!L14+خوانسار!L14+'خور وبیابانک'!L14+دهاقان!L14+سمیرم!L14+'شاهین شهر و میمه'!L14+شهرضا!L14+فریدن!L14+فریدونشهر!L14+فلاورجان!L14+کاشان!L14+گلپایگان!L14+' لنجان'!L14+مبارکه!L14+نائین!L14+' نجف آباد'!L14+' نطنز'!L14</f>
        <v>0</v>
      </c>
      <c r="M14" s="64">
        <f t="shared" si="0"/>
        <v>14792.23</v>
      </c>
      <c r="N14" s="77">
        <f t="shared" si="1"/>
        <v>6753.8261345995807</v>
      </c>
      <c r="O14" s="29" t="s">
        <v>88</v>
      </c>
    </row>
    <row r="15" spans="1:15" ht="19.5">
      <c r="A15" s="85"/>
      <c r="B15" s="25" t="s">
        <v>47</v>
      </c>
      <c r="C15" s="26"/>
      <c r="D15" s="68">
        <f>'آران و بیدگل'!D15+اردستان!D15+اصفهان!C15+برخوار!D15+'بوئین و میاندشت'!D15+'تیران و کرون'!D15+چادگان!D15+'خمینی شهر'!D15+خوانسار!D15+'خور وبیابانک'!D15+دهاقان!D15+سمیرم!D15+'شاهین شهر و میمه'!D15+شهرضا!D15+فریدن!D15+فریدونشهر!D15+فلاورجان!D15+کاشان!D15+گلپایگان!D15+' لنجان'!D15+مبارکه!D15+نائین!D15+' نجف آباد'!D15+' نطنز'!D15</f>
        <v>16.7</v>
      </c>
      <c r="E15" s="68">
        <f>'آران و بیدگل'!E15+اردستان!E15+اصفهان!D15+برخوار!E15+'بوئین و میاندشت'!E15+'تیران و کرون'!E15+چادگان!E15+'خمینی شهر'!E15+خوانسار!E15+'خور وبیابانک'!E15+دهاقان!E15+سمیرم!E15+'شاهین شهر و میمه'!E15+شهرضا!E15+فریدن!E15+فریدونشهر!E15+فلاورجان!E15+کاشان!E15+گلپایگان!E15+' لنجان'!E15+مبارکه!E15+نائین!E15+' نجف آباد'!E15+' نطنز'!E15</f>
        <v>0</v>
      </c>
      <c r="F15" s="68">
        <f>'آران و بیدگل'!F15+اردستان!F15+اصفهان!E15+برخوار!F15+'بوئین و میاندشت'!F15+'تیران و کرون'!F15+چادگان!F15+'خمینی شهر'!F15+خوانسار!F15+'خور وبیابانک'!F15+دهاقان!F15+سمیرم!F15+'شاهین شهر و میمه'!F15+شهرضا!F15+فریدن!F15+فریدونشهر!F15+فلاورجان!F15+کاشان!F15+گلپایگان!F15+' لنجان'!F15+مبارکه!F15+نائین!F15+' نجف آباد'!F15+' نطنز'!F15</f>
        <v>16.7</v>
      </c>
      <c r="G15" s="68">
        <f>'آران و بیدگل'!G15+اردستان!G15+اصفهان!F15+برخوار!G15+'بوئین و میاندشت'!G15+'تیران و کرون'!G15+چادگان!G15+'خمینی شهر'!G15+خوانسار!G15+'خور وبیابانک'!G15+دهاقان!G15+سمیرم!G15+'شاهین شهر و میمه'!G15+شهرضا!G15+فریدن!G15+فریدونشهر!G15+فلاورجان!G15+کاشان!G15+گلپایگان!G15+' لنجان'!G15+مبارکه!G15+نائین!G15+' نجف آباد'!G15+' نطنز'!G15</f>
        <v>104.5</v>
      </c>
      <c r="H15" s="68">
        <f>'آران و بیدگل'!H15+اردستان!H15+اصفهان!G15+برخوار!H15+'بوئین و میاندشت'!H15+'تیران و کرون'!H15+چادگان!H15+'خمینی شهر'!H15+خوانسار!H15+'خور وبیابانک'!H15+دهاقان!H15+سمیرم!H15+'شاهین شهر و میمه'!H15+شهرضا!H15+فریدن!H15+فریدونشهر!H15+فلاورجان!H15+کاشان!H15+گلپایگان!H15+' لنجان'!H15+مبارکه!H15+نائین!H15+' نجف آباد'!H15+' نطنز'!H15</f>
        <v>0</v>
      </c>
      <c r="I15" s="68">
        <f>'آران و بیدگل'!I15+اردستان!I15+اصفهان!H15+برخوار!I15+'بوئین و میاندشت'!I15+'تیران و کرون'!I15+چادگان!I15+'خمینی شهر'!I15+خوانسار!I15+'خور وبیابانک'!I15+دهاقان!I15+سمیرم!I15+'شاهین شهر و میمه'!I15+شهرضا!I15+فریدن!I15+فریدونشهر!I15+فلاورجان!I15+کاشان!I15+گلپایگان!I15+' لنجان'!I15+مبارکه!I15+نائین!I15+' نجف آباد'!I15+' نطنز'!I15</f>
        <v>104.5</v>
      </c>
      <c r="J15" s="68">
        <f>'آران و بیدگل'!J15+اردستان!J15+اصفهان!I15+برخوار!J15+'بوئین و میاندشت'!J15+'تیران و کرون'!J15+چادگان!J15+'خمینی شهر'!J15+خوانسار!J15+'خور وبیابانک'!J15+دهاقان!J15+سمیرم!J15+'شاهین شهر و میمه'!J15+شهرضا!J15+فریدن!J15+فریدونشهر!J15+فلاورجان!J15+کاشان!J15+گلپایگان!J15+' لنجان'!J15+مبارکه!J15+نائین!J15+' نجف آباد'!J15+' نطنز'!J15</f>
        <v>121.2</v>
      </c>
      <c r="K15" s="68">
        <f>'آران و بیدگل'!K15+اردستان!K15+اصفهان!J15+برخوار!K15+'بوئین و میاندشت'!K15+'تیران و کرون'!K15+چادگان!K15+'خمینی شهر'!K15+خوانسار!K15+'خور وبیابانک'!K15+دهاقان!K15+سمیرم!K15+'شاهین شهر و میمه'!K15+شهرضا!K15+فریدن!K15+فریدونشهر!K15+فلاورجان!K15+کاشان!K15+گلپایگان!K15+' لنجان'!K15+مبارکه!K15+نائین!K15+' نجف آباد'!K15+' نطنز'!K15</f>
        <v>1378.9</v>
      </c>
      <c r="L15" s="68">
        <f>'آران و بیدگل'!L15+اردستان!L15+اصفهان!K15+برخوار!L15+'بوئین و میاندشت'!L15+'تیران و کرون'!L15+چادگان!L15+'خمینی شهر'!L15+خوانسار!L15+'خور وبیابانک'!L15+دهاقان!L15+سمیرم!L15+'شاهین شهر و میمه'!L15+شهرضا!L15+فریدن!L15+فریدونشهر!L15+فلاورجان!L15+کاشان!L15+گلپایگان!L15+' لنجان'!L15+مبارکه!L15+نائین!L15+' نجف آباد'!L15+' نطنز'!L15</f>
        <v>0</v>
      </c>
      <c r="M15" s="64">
        <f t="shared" si="0"/>
        <v>1378.9</v>
      </c>
      <c r="N15" s="77">
        <f t="shared" si="1"/>
        <v>13195.215311004784</v>
      </c>
      <c r="O15" s="29" t="s">
        <v>88</v>
      </c>
    </row>
    <row r="16" spans="1:15" ht="19.5">
      <c r="A16" s="86"/>
      <c r="B16" s="23" t="s">
        <v>94</v>
      </c>
      <c r="C16" s="23"/>
      <c r="D16" s="68">
        <f>'آران و بیدگل'!D16+اردستان!D16+اصفهان!C16+برخوار!D16+'بوئین و میاندشت'!D16+'تیران و کرون'!D16+چادگان!D16+'خمینی شهر'!D16+خوانسار!D16+'خور وبیابانک'!D16+دهاقان!D16+سمیرم!D16+'شاهین شهر و میمه'!D16+شهرضا!D16+فریدن!D16+فریدونشهر!D16+فلاورجان!D16+کاشان!D16+گلپایگان!D16+' لنجان'!D16+مبارکه!D16+نائین!D16+' نجف آباد'!D16+' نطنز'!D16</f>
        <v>496.29999999999995</v>
      </c>
      <c r="E16" s="68">
        <f>'آران و بیدگل'!E16+اردستان!E16+اصفهان!D16+برخوار!E16+'بوئین و میاندشت'!E16+'تیران و کرون'!E16+چادگان!E16+'خمینی شهر'!E16+خوانسار!E16+'خور وبیابانک'!E16+دهاقان!E16+سمیرم!E16+'شاهین شهر و میمه'!E16+شهرضا!E16+فریدن!E16+فریدونشهر!E16+فلاورجان!E16+کاشان!E16+گلپایگان!E16+' لنجان'!E16+مبارکه!E16+نائین!E16+' نجف آباد'!E16+' نطنز'!E16</f>
        <v>0</v>
      </c>
      <c r="F16" s="68">
        <f>'آران و بیدگل'!F16+اردستان!F16+اصفهان!E16+برخوار!F16+'بوئین و میاندشت'!F16+'تیران و کرون'!F16+چادگان!F16+'خمینی شهر'!F16+خوانسار!F16+'خور وبیابانک'!F16+دهاقان!F16+سمیرم!F16+'شاهین شهر و میمه'!F16+شهرضا!F16+فریدن!F16+فریدونشهر!F16+فلاورجان!F16+کاشان!F16+گلپایگان!F16+' لنجان'!F16+مبارکه!F16+نائین!F16+' نجف آباد'!F16+' نطنز'!F16</f>
        <v>496.29999999999995</v>
      </c>
      <c r="G16" s="68">
        <f>'آران و بیدگل'!G16+اردستان!G16+اصفهان!F16+برخوار!G16+'بوئین و میاندشت'!G16+'تیران و کرون'!G16+چادگان!G16+'خمینی شهر'!G16+خوانسار!G16+'خور وبیابانک'!G16+دهاقان!G16+سمیرم!G16+'شاهین شهر و میمه'!G16+شهرضا!G16+فریدن!G16+فریدونشهر!G16+فلاورجان!G16+کاشان!G16+گلپایگان!G16+' لنجان'!G16+مبارکه!G16+نائین!G16+' نجف آباد'!G16+' نطنز'!G16</f>
        <v>7759.08</v>
      </c>
      <c r="H16" s="68">
        <f>'آران و بیدگل'!H16+اردستان!H16+اصفهان!G16+برخوار!H16+'بوئین و میاندشت'!H16+'تیران و کرون'!H16+چادگان!H16+'خمینی شهر'!H16+خوانسار!H16+'خور وبیابانک'!H16+دهاقان!H16+سمیرم!H16+'شاهین شهر و میمه'!H16+شهرضا!H16+فریدن!H16+فریدونشهر!H16+فلاورجان!H16+کاشان!H16+گلپایگان!H16+' لنجان'!H16+مبارکه!H16+نائین!H16+' نجف آباد'!H16+' نطنز'!H16</f>
        <v>0</v>
      </c>
      <c r="I16" s="68">
        <f>'آران و بیدگل'!I16+اردستان!I16+اصفهان!H16+برخوار!I16+'بوئین و میاندشت'!I16+'تیران و کرون'!I16+چادگان!I16+'خمینی شهر'!I16+خوانسار!I16+'خور وبیابانک'!I16+دهاقان!I16+سمیرم!I16+'شاهین شهر و میمه'!I16+شهرضا!I16+فریدن!I16+فریدونشهر!I16+فلاورجان!I16+کاشان!I16+گلپایگان!I16+' لنجان'!I16+مبارکه!I16+نائین!I16+' نجف آباد'!I16+' نطنز'!I16</f>
        <v>7759.08</v>
      </c>
      <c r="J16" s="68">
        <f>'آران و بیدگل'!J16+اردستان!J16+اصفهان!I16+برخوار!J16+'بوئین و میاندشت'!J16+'تیران و کرون'!J16+چادگان!J16+'خمینی شهر'!J16+خوانسار!J16+'خور وبیابانک'!J16+دهاقان!J16+سمیرم!J16+'شاهین شهر و میمه'!J16+شهرضا!J16+فریدن!J16+فریدونشهر!J16+فلاورجان!J16+کاشان!J16+گلپایگان!J16+' لنجان'!J16+مبارکه!J16+نائین!J16+' نجف آباد'!J16+' نطنز'!J16</f>
        <v>8255.380000000001</v>
      </c>
      <c r="K16" s="68">
        <f>'آران و بیدگل'!K16+اردستان!K16+اصفهان!J16+برخوار!K16+'بوئین و میاندشت'!K16+'تیران و کرون'!K16+چادگان!K16+'خمینی شهر'!K16+خوانسار!K16+'خور وبیابانک'!K16+دهاقان!K16+سمیرم!K16+'شاهین شهر و میمه'!K16+شهرضا!K16+فریدن!K16+فریدونشهر!K16+فلاورجان!K16+کاشان!K16+گلپایگان!K16+' لنجان'!K16+مبارکه!K16+نائین!K16+' نجف آباد'!K16+' نطنز'!K16</f>
        <v>60606.409999999996</v>
      </c>
      <c r="L16" s="68">
        <f>'آران و بیدگل'!L16+اردستان!L16+اصفهان!K16+برخوار!L16+'بوئین و میاندشت'!L16+'تیران و کرون'!L16+چادگان!L16+'خمینی شهر'!L16+خوانسار!L16+'خور وبیابانک'!L16+دهاقان!L16+سمیرم!L16+'شاهین شهر و میمه'!L16+شهرضا!L16+فریدن!L16+فریدونشهر!L16+فلاورجان!L16+کاشان!L16+گلپایگان!L16+' لنجان'!L16+مبارکه!L16+نائین!L16+' نجف آباد'!L16+' نطنز'!L16</f>
        <v>0</v>
      </c>
      <c r="M16" s="64">
        <f t="shared" si="0"/>
        <v>60606.409999999996</v>
      </c>
      <c r="N16" s="77">
        <f t="shared" si="1"/>
        <v>7811.0304314429022</v>
      </c>
      <c r="O16" s="29"/>
    </row>
    <row r="17" spans="1:15" ht="19.5" customHeight="1">
      <c r="A17" s="90" t="s">
        <v>49</v>
      </c>
      <c r="B17" s="23" t="s">
        <v>50</v>
      </c>
      <c r="C17" s="24"/>
      <c r="D17" s="68">
        <f>'آران و بیدگل'!D17+اردستان!D17+اصفهان!C17+برخوار!D17+'بوئین و میاندشت'!D17+'تیران و کرون'!D17+چادگان!D17+'خمینی شهر'!D17+خوانسار!D17+'خور وبیابانک'!D17+دهاقان!D17+سمیرم!D17+'شاهین شهر و میمه'!D17+شهرضا!D17+فریدن!D17+فریدونشهر!D17+فلاورجان!D17+کاشان!D17+گلپایگان!D17+' لنجان'!D17+مبارکه!D17+نائین!D17+' نجف آباد'!D17+' نطنز'!D17</f>
        <v>196.4</v>
      </c>
      <c r="E17" s="68">
        <f>'آران و بیدگل'!E17+اردستان!E17+اصفهان!D17+برخوار!E17+'بوئین و میاندشت'!E17+'تیران و کرون'!E17+چادگان!E17+'خمینی شهر'!E17+خوانسار!E17+'خور وبیابانک'!E17+دهاقان!E17+سمیرم!E17+'شاهین شهر و میمه'!E17+شهرضا!E17+فریدن!E17+فریدونشهر!E17+فلاورجان!E17+کاشان!E17+گلپایگان!E17+' لنجان'!E17+مبارکه!E17+نائین!E17+' نجف آباد'!E17+' نطنز'!E17</f>
        <v>36.5</v>
      </c>
      <c r="F17" s="68">
        <f>'آران و بیدگل'!F17+اردستان!F17+اصفهان!E17+برخوار!F17+'بوئین و میاندشت'!F17+'تیران و کرون'!F17+چادگان!F17+'خمینی شهر'!F17+خوانسار!F17+'خور وبیابانک'!F17+دهاقان!F17+سمیرم!F17+'شاهین شهر و میمه'!F17+شهرضا!F17+فریدن!F17+فریدونشهر!F17+فلاورجان!F17+کاشان!F17+گلپایگان!F17+' لنجان'!F17+مبارکه!F17+نائین!F17+' نجف آباد'!F17+' نطنز'!F17</f>
        <v>232.9</v>
      </c>
      <c r="G17" s="68">
        <f>'آران و بیدگل'!G17+اردستان!G17+اصفهان!F17+برخوار!G17+'بوئین و میاندشت'!G17+'تیران و کرون'!G17+چادگان!G17+'خمینی شهر'!G17+خوانسار!G17+'خور وبیابانک'!G17+دهاقان!G17+سمیرم!G17+'شاهین شهر و میمه'!G17+شهرضا!G17+فریدن!G17+فریدونشهر!G17+فلاورجان!G17+کاشان!G17+گلپایگان!G17+' لنجان'!G17+مبارکه!G17+نائین!G17+' نجف آباد'!G17+' نطنز'!G17</f>
        <v>6138.2000000000007</v>
      </c>
      <c r="H17" s="68">
        <f>'آران و بیدگل'!H17+اردستان!H17+اصفهان!G17+برخوار!H17+'بوئین و میاندشت'!H17+'تیران و کرون'!H17+چادگان!H17+'خمینی شهر'!H17+خوانسار!H17+'خور وبیابانک'!H17+دهاقان!H17+سمیرم!H17+'شاهین شهر و میمه'!H17+شهرضا!H17+فریدن!H17+فریدونشهر!H17+فلاورجان!H17+کاشان!H17+گلپایگان!H17+' لنجان'!H17+مبارکه!H17+نائین!H17+' نجف آباد'!H17+' نطنز'!H17</f>
        <v>5.5</v>
      </c>
      <c r="I17" s="68">
        <f>'آران و بیدگل'!I17+اردستان!I17+اصفهان!H17+برخوار!I17+'بوئین و میاندشت'!I17+'تیران و کرون'!I17+چادگان!I17+'خمینی شهر'!I17+خوانسار!I17+'خور وبیابانک'!I17+دهاقان!I17+سمیرم!I17+'شاهین شهر و میمه'!I17+شهرضا!I17+فریدن!I17+فریدونشهر!I17+فلاورجان!I17+کاشان!I17+گلپایگان!I17+' لنجان'!I17+مبارکه!I17+نائین!I17+' نجف آباد'!I17+' نطنز'!I17</f>
        <v>6143.7000000000007</v>
      </c>
      <c r="J17" s="68">
        <f>'آران و بیدگل'!J17+اردستان!J17+اصفهان!I17+برخوار!J17+'بوئین و میاندشت'!J17+'تیران و کرون'!J17+چادگان!J17+'خمینی شهر'!J17+خوانسار!J17+'خور وبیابانک'!J17+دهاقان!J17+سمیرم!J17+'شاهین شهر و میمه'!J17+شهرضا!J17+فریدن!J17+فریدونشهر!J17+فلاورجان!J17+کاشان!J17+گلپایگان!J17+' لنجان'!J17+مبارکه!J17+نائین!J17+' نجف آباد'!J17+' نطنز'!J17</f>
        <v>6376.6</v>
      </c>
      <c r="K17" s="68">
        <f>'آران و بیدگل'!K17+اردستان!K17+اصفهان!J17+برخوار!K17+'بوئین و میاندشت'!K17+'تیران و کرون'!K17+چادگان!K17+'خمینی شهر'!K17+خوانسار!K17+'خور وبیابانک'!K17+دهاقان!K17+سمیرم!K17+'شاهین شهر و میمه'!K17+شهرضا!K17+فریدن!K17+فریدونشهر!K17+فلاورجان!K17+کاشان!K17+گلپایگان!K17+' لنجان'!K17+مبارکه!K17+نائین!K17+' نجف آباد'!K17+' نطنز'!K17</f>
        <v>60777.55</v>
      </c>
      <c r="L17" s="68">
        <f>'آران و بیدگل'!L17+اردستان!L17+اصفهان!K17+برخوار!L17+'بوئین و میاندشت'!L17+'تیران و کرون'!L17+چادگان!L17+'خمینی شهر'!L17+خوانسار!L17+'خور وبیابانک'!L17+دهاقان!L17+سمیرم!L17+'شاهین شهر و میمه'!L17+شهرضا!L17+فریدن!L17+فریدونشهر!L17+فلاورجان!L17+کاشان!L17+گلپایگان!L17+' لنجان'!L17+مبارکه!L17+نائین!L17+' نجف آباد'!L17+' نطنز'!L17</f>
        <v>12</v>
      </c>
      <c r="M17" s="64">
        <f t="shared" si="0"/>
        <v>60789.55</v>
      </c>
      <c r="N17" s="77">
        <f t="shared" si="1"/>
        <v>9901.526506141865</v>
      </c>
      <c r="O17" s="77">
        <f t="shared" si="1"/>
        <v>2181.818181818182</v>
      </c>
    </row>
    <row r="18" spans="1:15" ht="19.5">
      <c r="A18" s="91"/>
      <c r="B18" s="23" t="s">
        <v>51</v>
      </c>
      <c r="C18" s="24"/>
      <c r="D18" s="68">
        <f>'آران و بیدگل'!D18+اردستان!D18+اصفهان!C18+برخوار!D18+'بوئین و میاندشت'!D18+'تیران و کرون'!D18+چادگان!D18+'خمینی شهر'!D18+خوانسار!D18+'خور وبیابانک'!D18+دهاقان!D18+سمیرم!D18+'شاهین شهر و میمه'!D18+شهرضا!D18+فریدن!D18+فریدونشهر!D18+فلاورجان!D18+کاشان!D18+گلپایگان!D18+' لنجان'!D18+مبارکه!D18+نائین!D18+' نجف آباد'!D18+' نطنز'!D18</f>
        <v>4</v>
      </c>
      <c r="E18" s="68">
        <f>'آران و بیدگل'!E18+اردستان!E18+اصفهان!D18+برخوار!E18+'بوئین و میاندشت'!E18+'تیران و کرون'!E18+چادگان!E18+'خمینی شهر'!E18+خوانسار!E18+'خور وبیابانک'!E18+دهاقان!E18+سمیرم!E18+'شاهین شهر و میمه'!E18+شهرضا!E18+فریدن!E18+فریدونشهر!E18+فلاورجان!E18+کاشان!E18+گلپایگان!E18+' لنجان'!E18+مبارکه!E18+نائین!E18+' نجف آباد'!E18+' نطنز'!E18</f>
        <v>0</v>
      </c>
      <c r="F18" s="68">
        <f>'آران و بیدگل'!F18+اردستان!F18+اصفهان!E18+برخوار!F18+'بوئین و میاندشت'!F18+'تیران و کرون'!F18+چادگان!F18+'خمینی شهر'!F18+خوانسار!F18+'خور وبیابانک'!F18+دهاقان!F18+سمیرم!F18+'شاهین شهر و میمه'!F18+شهرضا!F18+فریدن!F18+فریدونشهر!F18+فلاورجان!F18+کاشان!F18+گلپایگان!F18+' لنجان'!F18+مبارکه!F18+نائین!F18+' نجف آباد'!F18+' نطنز'!F18</f>
        <v>4</v>
      </c>
      <c r="G18" s="68">
        <f>'آران و بیدگل'!G18+اردستان!G18+اصفهان!F18+برخوار!G18+'بوئین و میاندشت'!G18+'تیران و کرون'!G18+چادگان!G18+'خمینی شهر'!G18+خوانسار!G18+'خور وبیابانک'!G18+دهاقان!G18+سمیرم!G18+'شاهین شهر و میمه'!G18+شهرضا!G18+فریدن!G18+فریدونشهر!G18+فلاورجان!G18+کاشان!G18+گلپایگان!G18+' لنجان'!G18+مبارکه!G18+نائین!G18+' نجف آباد'!G18+' نطنز'!G18</f>
        <v>97</v>
      </c>
      <c r="H18" s="68">
        <f>'آران و بیدگل'!H18+اردستان!H18+اصفهان!G18+برخوار!H18+'بوئین و میاندشت'!H18+'تیران و کرون'!H18+چادگان!H18+'خمینی شهر'!H18+خوانسار!H18+'خور وبیابانک'!H18+دهاقان!H18+سمیرم!H18+'شاهین شهر و میمه'!H18+شهرضا!H18+فریدن!H18+فریدونشهر!H18+فلاورجان!H18+کاشان!H18+گلپایگان!H18+' لنجان'!H18+مبارکه!H18+نائین!H18+' نجف آباد'!H18+' نطنز'!H18</f>
        <v>0</v>
      </c>
      <c r="I18" s="68">
        <f>'آران و بیدگل'!I18+اردستان!I18+اصفهان!H18+برخوار!I18+'بوئین و میاندشت'!I18+'تیران و کرون'!I18+چادگان!I18+'خمینی شهر'!I18+خوانسار!I18+'خور وبیابانک'!I18+دهاقان!I18+سمیرم!I18+'شاهین شهر و میمه'!I18+شهرضا!I18+فریدن!I18+فریدونشهر!I18+فلاورجان!I18+کاشان!I18+گلپایگان!I18+' لنجان'!I18+مبارکه!I18+نائین!I18+' نجف آباد'!I18+' نطنز'!I18</f>
        <v>97</v>
      </c>
      <c r="J18" s="68">
        <f>'آران و بیدگل'!J18+اردستان!J18+اصفهان!I18+برخوار!J18+'بوئین و میاندشت'!J18+'تیران و کرون'!J18+چادگان!J18+'خمینی شهر'!J18+خوانسار!J18+'خور وبیابانک'!J18+دهاقان!J18+سمیرم!J18+'شاهین شهر و میمه'!J18+شهرضا!J18+فریدن!J18+فریدونشهر!J18+فلاورجان!J18+کاشان!J18+گلپایگان!J18+' لنجان'!J18+مبارکه!J18+نائین!J18+' نجف آباد'!J18+' نطنز'!J18</f>
        <v>101</v>
      </c>
      <c r="K18" s="68">
        <f>'آران و بیدگل'!K18+اردستان!K18+اصفهان!J18+برخوار!K18+'بوئین و میاندشت'!K18+'تیران و کرون'!K18+چادگان!K18+'خمینی شهر'!K18+خوانسار!K18+'خور وبیابانک'!K18+دهاقان!K18+سمیرم!K18+'شاهین شهر و میمه'!K18+شهرضا!K18+فریدن!K18+فریدونشهر!K18+فلاورجان!K18+کاشان!K18+گلپایگان!K18+' لنجان'!K18+مبارکه!K18+نائین!K18+' نجف آباد'!K18+' نطنز'!K18</f>
        <v>628.44000000000005</v>
      </c>
      <c r="L18" s="68">
        <f>'آران و بیدگل'!L18+اردستان!L18+اصفهان!K18+برخوار!L18+'بوئین و میاندشت'!L18+'تیران و کرون'!L18+چادگان!L18+'خمینی شهر'!L18+خوانسار!L18+'خور وبیابانک'!L18+دهاقان!L18+سمیرم!L18+'شاهین شهر و میمه'!L18+شهرضا!L18+فریدن!L18+فریدونشهر!L18+فلاورجان!L18+کاشان!L18+گلپایگان!L18+' لنجان'!L18+مبارکه!L18+نائین!L18+' نجف آباد'!L18+' نطنز'!L18</f>
        <v>0</v>
      </c>
      <c r="M18" s="64">
        <f t="shared" si="0"/>
        <v>628.44000000000005</v>
      </c>
      <c r="N18" s="77">
        <f t="shared" si="1"/>
        <v>6478.7628865979377</v>
      </c>
      <c r="O18" s="64"/>
    </row>
    <row r="19" spans="1:15" ht="19.5">
      <c r="A19" s="92"/>
      <c r="B19" s="14" t="s">
        <v>93</v>
      </c>
      <c r="C19" s="24"/>
      <c r="D19" s="68">
        <f>'آران و بیدگل'!D19+اردستان!D19+اصفهان!C19+برخوار!D19+'بوئین و میاندشت'!D19+'تیران و کرون'!D19+چادگان!D19+'خمینی شهر'!D19+خوانسار!D19+'خور وبیابانک'!D19+دهاقان!D19+سمیرم!D19+'شاهین شهر و میمه'!D19+شهرضا!D19+فریدن!D19+فریدونشهر!D19+فلاورجان!D19+کاشان!D19+گلپایگان!D19+' لنجان'!D19+مبارکه!D19+نائین!D19+' نجف آباد'!D19+' نطنز'!D19</f>
        <v>200.4</v>
      </c>
      <c r="E19" s="68">
        <f>'آران و بیدگل'!E19+اردستان!E19+اصفهان!D19+برخوار!E19+'بوئین و میاندشت'!E19+'تیران و کرون'!E19+چادگان!E19+'خمینی شهر'!E19+خوانسار!E19+'خور وبیابانک'!E19+دهاقان!E19+سمیرم!E19+'شاهین شهر و میمه'!E19+شهرضا!E19+فریدن!E19+فریدونشهر!E19+فلاورجان!E19+کاشان!E19+گلپایگان!E19+' لنجان'!E19+مبارکه!E19+نائین!E19+' نجف آباد'!E19+' نطنز'!E19</f>
        <v>36.5</v>
      </c>
      <c r="F19" s="68">
        <f>'آران و بیدگل'!F19+اردستان!F19+اصفهان!E19+برخوار!F19+'بوئین و میاندشت'!F19+'تیران و کرون'!F19+چادگان!F19+'خمینی شهر'!F19+خوانسار!F19+'خور وبیابانک'!F19+دهاقان!F19+سمیرم!F19+'شاهین شهر و میمه'!F19+شهرضا!F19+فریدن!F19+فریدونشهر!F19+فلاورجان!F19+کاشان!F19+گلپایگان!F19+' لنجان'!F19+مبارکه!F19+نائین!F19+' نجف آباد'!F19+' نطنز'!F19</f>
        <v>236.9</v>
      </c>
      <c r="G19" s="68">
        <f>'آران و بیدگل'!G19+اردستان!G19+اصفهان!F19+برخوار!G19+'بوئین و میاندشت'!G19+'تیران و کرون'!G19+چادگان!G19+'خمینی شهر'!G19+خوانسار!G19+'خور وبیابانک'!G19+دهاقان!G19+سمیرم!G19+'شاهین شهر و میمه'!G19+شهرضا!G19+فریدن!G19+فریدونشهر!G19+فلاورجان!G19+کاشان!G19+گلپایگان!G19+' لنجان'!G19+مبارکه!G19+نائین!G19+' نجف آباد'!G19+' نطنز'!G19</f>
        <v>6235.2000000000007</v>
      </c>
      <c r="H19" s="68">
        <f>'آران و بیدگل'!H19+اردستان!H19+اصفهان!G19+برخوار!H19+'بوئین و میاندشت'!H19+'تیران و کرون'!H19+چادگان!H19+'خمینی شهر'!H19+خوانسار!H19+'خور وبیابانک'!H19+دهاقان!H19+سمیرم!H19+'شاهین شهر و میمه'!H19+شهرضا!H19+فریدن!H19+فریدونشهر!H19+فلاورجان!H19+کاشان!H19+گلپایگان!H19+' لنجان'!H19+مبارکه!H19+نائین!H19+' نجف آباد'!H19+' نطنز'!H19</f>
        <v>5.5</v>
      </c>
      <c r="I19" s="68">
        <f>'آران و بیدگل'!I19+اردستان!I19+اصفهان!H19+برخوار!I19+'بوئین و میاندشت'!I19+'تیران و کرون'!I19+چادگان!I19+'خمینی شهر'!I19+خوانسار!I19+'خور وبیابانک'!I19+دهاقان!I19+سمیرم!I19+'شاهین شهر و میمه'!I19+شهرضا!I19+فریدن!I19+فریدونشهر!I19+فلاورجان!I19+کاشان!I19+گلپایگان!I19+' لنجان'!I19+مبارکه!I19+نائین!I19+' نجف آباد'!I19+' نطنز'!I19</f>
        <v>6240.7000000000007</v>
      </c>
      <c r="J19" s="68">
        <f>'آران و بیدگل'!J19+اردستان!J19+اصفهان!I19+برخوار!J19+'بوئین و میاندشت'!J19+'تیران و کرون'!J19+چادگان!J19+'خمینی شهر'!J19+خوانسار!J19+'خور وبیابانک'!J19+دهاقان!J19+سمیرم!J19+'شاهین شهر و میمه'!J19+شهرضا!J19+فریدن!J19+فریدونشهر!J19+فلاورجان!J19+کاشان!J19+گلپایگان!J19+' لنجان'!J19+مبارکه!J19+نائین!J19+' نجف آباد'!J19+' نطنز'!J19</f>
        <v>6477.6</v>
      </c>
      <c r="K19" s="68">
        <f>'آران و بیدگل'!K19+اردستان!K19+اصفهان!J19+برخوار!K19+'بوئین و میاندشت'!K19+'تیران و کرون'!K19+چادگان!K19+'خمینی شهر'!K19+خوانسار!K19+'خور وبیابانک'!K19+دهاقان!K19+سمیرم!K19+'شاهین شهر و میمه'!K19+شهرضا!K19+فریدن!K19+فریدونشهر!K19+فلاورجان!K19+کاشان!K19+گلپایگان!K19+' لنجان'!K19+مبارکه!K19+نائین!K19+' نجف آباد'!K19+' نطنز'!K19</f>
        <v>61405.990000000005</v>
      </c>
      <c r="L19" s="68">
        <f>'آران و بیدگل'!L19+اردستان!L19+اصفهان!K19+برخوار!L19+'بوئین و میاندشت'!L19+'تیران و کرون'!L19+چادگان!L19+'خمینی شهر'!L19+خوانسار!L19+'خور وبیابانک'!L19+دهاقان!L19+سمیرم!L19+'شاهین شهر و میمه'!L19+شهرضا!L19+فریدن!L19+فریدونشهر!L19+فلاورجان!L19+کاشان!L19+گلپایگان!L19+' لنجان'!L19+مبارکه!L19+نائین!L19+' نجف آباد'!L19+' نطنز'!L19</f>
        <v>12</v>
      </c>
      <c r="M19" s="64">
        <f t="shared" si="0"/>
        <v>61417.990000000005</v>
      </c>
      <c r="N19" s="77">
        <f t="shared" si="1"/>
        <v>9848.2791249679249</v>
      </c>
      <c r="O19" s="64">
        <f t="shared" ref="O19:O51" si="2">L19*1000/H19</f>
        <v>2181.818181818182</v>
      </c>
    </row>
    <row r="20" spans="1:15" ht="19.5" customHeight="1">
      <c r="A20" s="84" t="s">
        <v>53</v>
      </c>
      <c r="B20" s="23" t="s">
        <v>54</v>
      </c>
      <c r="C20" s="24"/>
      <c r="D20" s="68">
        <f>'آران و بیدگل'!D20+اردستان!D20+اصفهان!C20+برخوار!D20+'بوئین و میاندشت'!D20+'تیران و کرون'!D20+چادگان!D20+'خمینی شهر'!D20+خوانسار!D20+'خور وبیابانک'!D20+دهاقان!D20+سمیرم!D20+'شاهین شهر و میمه'!D20+شهرضا!D20+فریدن!D20+فریدونشهر!D20+فلاورجان!D20+کاشان!D20+گلپایگان!D20+' لنجان'!D20+مبارکه!D20+نائین!D20+' نجف آباد'!D20+' نطنز'!D20</f>
        <v>2578</v>
      </c>
      <c r="E20" s="68">
        <f>'آران و بیدگل'!E20+اردستان!E20+اصفهان!D20+برخوار!E20+'بوئین و میاندشت'!E20+'تیران و کرون'!E20+چادگان!E20+'خمینی شهر'!E20+خوانسار!E20+'خور وبیابانک'!E20+دهاقان!E20+سمیرم!E20+'شاهین شهر و میمه'!E20+شهرضا!E20+فریدن!E20+فریدونشهر!E20+فلاورجان!E20+کاشان!E20+گلپایگان!E20+' لنجان'!E20+مبارکه!E20+نائین!E20+' نجف آباد'!E20+' نطنز'!E20</f>
        <v>0</v>
      </c>
      <c r="F20" s="68">
        <f>'آران و بیدگل'!F20+اردستان!F20+اصفهان!E20+برخوار!F20+'بوئین و میاندشت'!F20+'تیران و کرون'!F20+چادگان!F20+'خمینی شهر'!F20+خوانسار!F20+'خور وبیابانک'!F20+دهاقان!F20+سمیرم!F20+'شاهین شهر و میمه'!F20+شهرضا!F20+فریدن!F20+فریدونشهر!F20+فلاورجان!F20+کاشان!F20+گلپایگان!F20+' لنجان'!F20+مبارکه!F20+نائین!F20+' نجف آباد'!F20+' نطنز'!F20</f>
        <v>2578</v>
      </c>
      <c r="G20" s="68">
        <f>'آران و بیدگل'!G20+اردستان!G20+اصفهان!F20+برخوار!G20+'بوئین و میاندشت'!G20+'تیران و کرون'!G20+چادگان!G20+'خمینی شهر'!G20+خوانسار!G20+'خور وبیابانک'!G20+دهاقان!G20+سمیرم!G20+'شاهین شهر و میمه'!G20+شهرضا!G20+فریدن!G20+فریدونشهر!G20+فلاورجان!G20+کاشان!G20+گلپایگان!G20+' لنجان'!G20+مبارکه!G20+نائین!G20+' نجف آباد'!G20+' نطنز'!G20</f>
        <v>7004.4000000000005</v>
      </c>
      <c r="H20" s="68">
        <f>'آران و بیدگل'!H20+اردستان!H20+اصفهان!G20+برخوار!H20+'بوئین و میاندشت'!H20+'تیران و کرون'!H20+چادگان!H20+'خمینی شهر'!H20+خوانسار!H20+'خور وبیابانک'!H20+دهاقان!H20+سمیرم!H20+'شاهین شهر و میمه'!H20+شهرضا!H20+فریدن!H20+فریدونشهر!H20+فلاورجان!H20+کاشان!H20+گلپایگان!H20+' لنجان'!H20+مبارکه!H20+نائین!H20+' نجف آباد'!H20+' نطنز'!H20</f>
        <v>0</v>
      </c>
      <c r="I20" s="68">
        <f>'آران و بیدگل'!I20+اردستان!I20+اصفهان!H20+برخوار!I20+'بوئین و میاندشت'!I20+'تیران و کرون'!I20+چادگان!I20+'خمینی شهر'!I20+خوانسار!I20+'خور وبیابانک'!I20+دهاقان!I20+سمیرم!I20+'شاهین شهر و میمه'!I20+شهرضا!I20+فریدن!I20+فریدونشهر!I20+فلاورجان!I20+کاشان!I20+گلپایگان!I20+' لنجان'!I20+مبارکه!I20+نائین!I20+' نجف آباد'!I20+' نطنز'!I20</f>
        <v>7004.4000000000005</v>
      </c>
      <c r="J20" s="68">
        <f>'آران و بیدگل'!J20+اردستان!J20+اصفهان!I20+برخوار!J20+'بوئین و میاندشت'!J20+'تیران و کرون'!J20+چادگان!J20+'خمینی شهر'!J20+خوانسار!J20+'خور وبیابانک'!J20+دهاقان!J20+سمیرم!J20+'شاهین شهر و میمه'!J20+شهرضا!J20+فریدن!J20+فریدونشهر!J20+فلاورجان!J20+کاشان!J20+گلپایگان!J20+' لنجان'!J20+مبارکه!J20+نائین!J20+' نجف آباد'!J20+' نطنز'!J20</f>
        <v>9582.4000000000015</v>
      </c>
      <c r="K20" s="68">
        <f>'آران و بیدگل'!K20+اردستان!K20+اصفهان!J20+برخوار!K20+'بوئین و میاندشت'!K20+'تیران و کرون'!K20+چادگان!K20+'خمینی شهر'!K20+خوانسار!K20+'خور وبیابانک'!K20+دهاقان!K20+سمیرم!K20+'شاهین شهر و میمه'!K20+شهرضا!K20+فریدن!K20+فریدونشهر!K20+فلاورجان!K20+کاشان!K20+گلپایگان!K20+' لنجان'!K20+مبارکه!K20+نائین!K20+' نجف آباد'!K20+' نطنز'!K20</f>
        <v>10728.279999999999</v>
      </c>
      <c r="L20" s="68">
        <f>'آران و بیدگل'!L20+اردستان!L20+اصفهان!K20+برخوار!L20+'بوئین و میاندشت'!L20+'تیران و کرون'!L20+چادگان!L20+'خمینی شهر'!L20+خوانسار!L20+'خور وبیابانک'!L20+دهاقان!L20+سمیرم!L20+'شاهین شهر و میمه'!L20+شهرضا!L20+فریدن!L20+فریدونشهر!L20+فلاورجان!L20+کاشان!L20+گلپایگان!L20+' لنجان'!L20+مبارکه!L20+نائین!L20+' نجف آباد'!L20+' نطنز'!L20</f>
        <v>0</v>
      </c>
      <c r="M20" s="64">
        <f t="shared" si="0"/>
        <v>10728.279999999999</v>
      </c>
      <c r="N20" s="77">
        <f t="shared" si="1"/>
        <v>1531.6486779738445</v>
      </c>
      <c r="O20" s="64"/>
    </row>
    <row r="21" spans="1:15" ht="19.5">
      <c r="A21" s="85"/>
      <c r="B21" s="23" t="s">
        <v>55</v>
      </c>
      <c r="C21" s="24"/>
      <c r="D21" s="68">
        <f>'آران و بیدگل'!D21+اردستان!D21+اصفهان!C21+برخوار!D21+'بوئین و میاندشت'!D21+'تیران و کرون'!D21+چادگان!D21+'خمینی شهر'!D21+خوانسار!D21+'خور وبیابانک'!D21+دهاقان!D21+سمیرم!D21+'شاهین شهر و میمه'!D21+شهرضا!D21+فریدن!D21+فریدونشهر!D21+فلاورجان!D21+کاشان!D21+گلپایگان!D21+' لنجان'!D21+مبارکه!D21+نائین!D21+' نجف آباد'!D21+' نطنز'!D21</f>
        <v>990.5</v>
      </c>
      <c r="E21" s="68">
        <f>'آران و بیدگل'!E21+اردستان!E21+اصفهان!D21+برخوار!E21+'بوئین و میاندشت'!E21+'تیران و کرون'!E21+چادگان!E21+'خمینی شهر'!E21+خوانسار!E21+'خور وبیابانک'!E21+دهاقان!E21+سمیرم!E21+'شاهین شهر و میمه'!E21+شهرضا!E21+فریدن!E21+فریدونشهر!E21+فلاورجان!E21+کاشان!E21+گلپایگان!E21+' لنجان'!E21+مبارکه!E21+نائین!E21+' نجف آباد'!E21+' نطنز'!E21</f>
        <v>2381</v>
      </c>
      <c r="F21" s="68">
        <f>'آران و بیدگل'!F21+اردستان!F21+اصفهان!E21+برخوار!F21+'بوئین و میاندشت'!F21+'تیران و کرون'!F21+چادگان!F21+'خمینی شهر'!F21+خوانسار!F21+'خور وبیابانک'!F21+دهاقان!F21+سمیرم!F21+'شاهین شهر و میمه'!F21+شهرضا!F21+فریدن!F21+فریدونشهر!F21+فلاورجان!F21+کاشان!F21+گلپایگان!F21+' لنجان'!F21+مبارکه!F21+نائین!F21+' نجف آباد'!F21+' نطنز'!F21</f>
        <v>3371.5</v>
      </c>
      <c r="G21" s="68">
        <f>'آران و بیدگل'!G21+اردستان!G21+اصفهان!F21+برخوار!G21+'بوئین و میاندشت'!G21+'تیران و کرون'!G21+چادگان!G21+'خمینی شهر'!G21+خوانسار!G21+'خور وبیابانک'!G21+دهاقان!G21+سمیرم!G21+'شاهین شهر و میمه'!G21+شهرضا!G21+فریدن!G21+فریدونشهر!G21+فلاورجان!G21+کاشان!G21+گلپایگان!G21+' لنجان'!G21+مبارکه!G21+نائین!G21+' نجف آباد'!G21+' نطنز'!G21</f>
        <v>6700.3</v>
      </c>
      <c r="H21" s="68">
        <f>'آران و بیدگل'!H21+اردستان!H21+اصفهان!G21+برخوار!H21+'بوئین و میاندشت'!H21+'تیران و کرون'!H21+چادگان!H21+'خمینی شهر'!H21+خوانسار!H21+'خور وبیابانک'!H21+دهاقان!H21+سمیرم!H21+'شاهین شهر و میمه'!H21+شهرضا!H21+فریدن!H21+فریدونشهر!H21+فلاورجان!H21+کاشان!H21+گلپایگان!H21+' لنجان'!H21+مبارکه!H21+نائین!H21+' نجف آباد'!H21+' نطنز'!H21</f>
        <v>1793.5</v>
      </c>
      <c r="I21" s="68">
        <f>'آران و بیدگل'!I21+اردستان!I21+اصفهان!H21+برخوار!I21+'بوئین و میاندشت'!I21+'تیران و کرون'!I21+چادگان!I21+'خمینی شهر'!I21+خوانسار!I21+'خور وبیابانک'!I21+دهاقان!I21+سمیرم!I21+'شاهین شهر و میمه'!I21+شهرضا!I21+فریدن!I21+فریدونشهر!I21+فلاورجان!I21+کاشان!I21+گلپایگان!I21+' لنجان'!I21+مبارکه!I21+نائین!I21+' نجف آباد'!I21+' نطنز'!I21</f>
        <v>8493.7999999999993</v>
      </c>
      <c r="J21" s="68">
        <f>'آران و بیدگل'!J21+اردستان!J21+اصفهان!I21+برخوار!J21+'بوئین و میاندشت'!J21+'تیران و کرون'!J21+چادگان!J21+'خمینی شهر'!J21+خوانسار!J21+'خور وبیابانک'!J21+دهاقان!J21+سمیرم!J21+'شاهین شهر و میمه'!J21+شهرضا!J21+فریدن!J21+فریدونشهر!J21+فلاورجان!J21+کاشان!J21+گلپایگان!J21+' لنجان'!J21+مبارکه!J21+نائین!J21+' نجف آباد'!J21+' نطنز'!J21</f>
        <v>11865.3</v>
      </c>
      <c r="K21" s="68">
        <f>'آران و بیدگل'!K21+اردستان!K21+اصفهان!J21+برخوار!K21+'بوئین و میاندشت'!K21+'تیران و کرون'!K21+چادگان!K21+'خمینی شهر'!K21+خوانسار!K21+'خور وبیابانک'!K21+دهاقان!K21+سمیرم!K21+'شاهین شهر و میمه'!K21+شهرضا!K21+فریدن!K21+فریدونشهر!K21+فلاورجان!K21+کاشان!K21+گلپایگان!K21+' لنجان'!K21+مبارکه!K21+نائین!K21+' نجف آباد'!K21+' نطنز'!K21</f>
        <v>12459.31</v>
      </c>
      <c r="L21" s="68">
        <f>'آران و بیدگل'!L21+اردستان!L21+اصفهان!K21+برخوار!L21+'بوئین و میاندشت'!L21+'تیران و کرون'!L21+چادگان!L21+'خمینی شهر'!L21+خوانسار!L21+'خور وبیابانک'!L21+دهاقان!L21+سمیرم!L21+'شاهین شهر و میمه'!L21+شهرضا!L21+فریدن!L21+فریدونشهر!L21+فلاورجان!L21+کاشان!L21+گلپایگان!L21+' لنجان'!L21+مبارکه!L21+نائین!L21+' نجف آباد'!L21+' نطنز'!L21</f>
        <v>766</v>
      </c>
      <c r="M21" s="64">
        <f t="shared" si="0"/>
        <v>13225.31</v>
      </c>
      <c r="N21" s="77">
        <f t="shared" si="1"/>
        <v>1859.5152455860184</v>
      </c>
      <c r="O21" s="64">
        <f t="shared" si="2"/>
        <v>427.09785335935322</v>
      </c>
    </row>
    <row r="22" spans="1:15" ht="19.5">
      <c r="A22" s="85"/>
      <c r="B22" s="23" t="s">
        <v>56</v>
      </c>
      <c r="C22" s="24"/>
      <c r="D22" s="68">
        <f>'آران و بیدگل'!D22+اردستان!D22+اصفهان!C22+برخوار!D22+'بوئین و میاندشت'!D22+'تیران و کرون'!D22+چادگان!D22+'خمینی شهر'!D22+خوانسار!D22+'خور وبیابانک'!D22+دهاقان!D22+سمیرم!D22+'شاهین شهر و میمه'!D22+شهرضا!D22+فریدن!D22+فریدونشهر!D22+فلاورجان!D22+کاشان!D22+گلپایگان!D22+' لنجان'!D22+مبارکه!D22+نائین!D22+' نجف آباد'!D22+' نطنز'!D22</f>
        <v>547.20000000000005</v>
      </c>
      <c r="E22" s="68">
        <f>'آران و بیدگل'!E22+اردستان!E22+اصفهان!D22+برخوار!E22+'بوئین و میاندشت'!E22+'تیران و کرون'!E22+چادگان!E22+'خمینی شهر'!E22+خوانسار!E22+'خور وبیابانک'!E22+دهاقان!E22+سمیرم!E22+'شاهین شهر و میمه'!E22+شهرضا!E22+فریدن!E22+فریدونشهر!E22+فلاورجان!E22+کاشان!E22+گلپایگان!E22+' لنجان'!E22+مبارکه!E22+نائین!E22+' نجف آباد'!E22+' نطنز'!E22</f>
        <v>0</v>
      </c>
      <c r="F22" s="68">
        <f>'آران و بیدگل'!F22+اردستان!F22+اصفهان!E22+برخوار!F22+'بوئین و میاندشت'!F22+'تیران و کرون'!F22+چادگان!F22+'خمینی شهر'!F22+خوانسار!F22+'خور وبیابانک'!F22+دهاقان!F22+سمیرم!F22+'شاهین شهر و میمه'!F22+شهرضا!F22+فریدن!F22+فریدونشهر!F22+فلاورجان!F22+کاشان!F22+گلپایگان!F22+' لنجان'!F22+مبارکه!F22+نائین!F22+' نجف آباد'!F22+' نطنز'!F22</f>
        <v>547.20000000000005</v>
      </c>
      <c r="G22" s="68">
        <f>'آران و بیدگل'!G22+اردستان!G22+اصفهان!F22+برخوار!G22+'بوئین و میاندشت'!G22+'تیران و کرون'!G22+چادگان!G22+'خمینی شهر'!G22+خوانسار!G22+'خور وبیابانک'!G22+دهاقان!G22+سمیرم!G22+'شاهین شهر و میمه'!G22+شهرضا!G22+فریدن!G22+فریدونشهر!G22+فلاورجان!G22+کاشان!G22+گلپایگان!G22+' لنجان'!G22+مبارکه!G22+نائین!G22+' نجف آباد'!G22+' نطنز'!G22</f>
        <v>3475</v>
      </c>
      <c r="H22" s="68">
        <f>'آران و بیدگل'!H22+اردستان!H22+اصفهان!G22+برخوار!H22+'بوئین و میاندشت'!H22+'تیران و کرون'!H22+چادگان!H22+'خمینی شهر'!H22+خوانسار!H22+'خور وبیابانک'!H22+دهاقان!H22+سمیرم!H22+'شاهین شهر و میمه'!H22+شهرضا!H22+فریدن!H22+فریدونشهر!H22+فلاورجان!H22+کاشان!H22+گلپایگان!H22+' لنجان'!H22+مبارکه!H22+نائین!H22+' نجف آباد'!H22+' نطنز'!H22</f>
        <v>0</v>
      </c>
      <c r="I22" s="68">
        <f>'آران و بیدگل'!I22+اردستان!I22+اصفهان!H22+برخوار!I22+'بوئین و میاندشت'!I22+'تیران و کرون'!I22+چادگان!I22+'خمینی شهر'!I22+خوانسار!I22+'خور وبیابانک'!I22+دهاقان!I22+سمیرم!I22+'شاهین شهر و میمه'!I22+شهرضا!I22+فریدن!I22+فریدونشهر!I22+فلاورجان!I22+کاشان!I22+گلپایگان!I22+' لنجان'!I22+مبارکه!I22+نائین!I22+' نجف آباد'!I22+' نطنز'!I22</f>
        <v>3475</v>
      </c>
      <c r="J22" s="68">
        <f>'آران و بیدگل'!J22+اردستان!J22+اصفهان!I22+برخوار!J22+'بوئین و میاندشت'!J22+'تیران و کرون'!J22+چادگان!J22+'خمینی شهر'!J22+خوانسار!J22+'خور وبیابانک'!J22+دهاقان!J22+سمیرم!J22+'شاهین شهر و میمه'!J22+شهرضا!J22+فریدن!J22+فریدونشهر!J22+فلاورجان!J22+کاشان!J22+گلپایگان!J22+' لنجان'!J22+مبارکه!J22+نائین!J22+' نجف آباد'!J22+' نطنز'!J22</f>
        <v>4022.2</v>
      </c>
      <c r="K22" s="68">
        <f>'آران و بیدگل'!K22+اردستان!K22+اصفهان!J22+برخوار!K22+'بوئین و میاندشت'!K22+'تیران و کرون'!K22+چادگان!K22+'خمینی شهر'!K22+خوانسار!K22+'خور وبیابانک'!K22+دهاقان!K22+سمیرم!K22+'شاهین شهر و میمه'!K22+شهرضا!K22+فریدن!K22+فریدونشهر!K22+فلاورجان!K22+کاشان!K22+گلپایگان!K22+' لنجان'!K22+مبارکه!K22+نائین!K22+' نجف آباد'!K22+' نطنز'!K22</f>
        <v>7295.1799999999994</v>
      </c>
      <c r="L22" s="68">
        <f>'آران و بیدگل'!L22+اردستان!L22+اصفهان!K22+برخوار!L22+'بوئین و میاندشت'!L22+'تیران و کرون'!L22+چادگان!L22+'خمینی شهر'!L22+خوانسار!L22+'خور وبیابانک'!L22+دهاقان!L22+سمیرم!L22+'شاهین شهر و میمه'!L22+شهرضا!L22+فریدن!L22+فریدونشهر!L22+فلاورجان!L22+کاشان!L22+گلپایگان!L22+' لنجان'!L22+مبارکه!L22+نائین!L22+' نجف آباد'!L22+' نطنز'!L22</f>
        <v>0</v>
      </c>
      <c r="M22" s="64">
        <f t="shared" si="0"/>
        <v>7295.1799999999994</v>
      </c>
      <c r="N22" s="77">
        <f t="shared" si="1"/>
        <v>2099.3323741007193</v>
      </c>
      <c r="O22" s="64"/>
    </row>
    <row r="23" spans="1:15" ht="19.5">
      <c r="A23" s="85"/>
      <c r="B23" s="23" t="s">
        <v>57</v>
      </c>
      <c r="C23" s="24"/>
      <c r="D23" s="68">
        <f>'آران و بیدگل'!D23+اردستان!D23+اصفهان!C23+برخوار!D23+'بوئین و میاندشت'!D23+'تیران و کرون'!D23+چادگان!D23+'خمینی شهر'!D23+خوانسار!D23+'خور وبیابانک'!D23+دهاقان!D23+سمیرم!D23+'شاهین شهر و میمه'!D23+شهرضا!D23+فریدن!D23+فریدونشهر!D23+فلاورجان!D23+کاشان!D23+گلپایگان!D23+' لنجان'!D23+مبارکه!D23+نائین!D23+' نجف آباد'!D23+' نطنز'!D23</f>
        <v>0.2</v>
      </c>
      <c r="E23" s="68">
        <f>'آران و بیدگل'!E23+اردستان!E23+اصفهان!D23+برخوار!E23+'بوئین و میاندشت'!E23+'تیران و کرون'!E23+چادگان!E23+'خمینی شهر'!E23+خوانسار!E23+'خور وبیابانک'!E23+دهاقان!E23+سمیرم!E23+'شاهین شهر و میمه'!E23+شهرضا!E23+فریدن!E23+فریدونشهر!E23+فلاورجان!E23+کاشان!E23+گلپایگان!E23+' لنجان'!E23+مبارکه!E23+نائین!E23+' نجف آباد'!E23+' نطنز'!E23</f>
        <v>0</v>
      </c>
      <c r="F23" s="68">
        <f>'آران و بیدگل'!F23+اردستان!F23+اصفهان!E23+برخوار!F23+'بوئین و میاندشت'!F23+'تیران و کرون'!F23+چادگان!F23+'خمینی شهر'!F23+خوانسار!F23+'خور وبیابانک'!F23+دهاقان!F23+سمیرم!F23+'شاهین شهر و میمه'!F23+شهرضا!F23+فریدن!F23+فریدونشهر!F23+فلاورجان!F23+کاشان!F23+گلپایگان!F23+' لنجان'!F23+مبارکه!F23+نائین!F23+' نجف آباد'!F23+' نطنز'!F23</f>
        <v>0.2</v>
      </c>
      <c r="G23" s="68">
        <f>'آران و بیدگل'!G23+اردستان!G23+اصفهان!F23+برخوار!G23+'بوئین و میاندشت'!G23+'تیران و کرون'!G23+چادگان!G23+'خمینی شهر'!G23+خوانسار!G23+'خور وبیابانک'!G23+دهاقان!G23+سمیرم!G23+'شاهین شهر و میمه'!G23+شهرضا!G23+فریدن!G23+فریدونشهر!G23+فلاورجان!G23+کاشان!G23+گلپایگان!G23+' لنجان'!G23+مبارکه!G23+نائین!G23+' نجف آباد'!G23+' نطنز'!G23</f>
        <v>2.2000000000000002</v>
      </c>
      <c r="H23" s="68">
        <f>'آران و بیدگل'!H23+اردستان!H23+اصفهان!G23+برخوار!H23+'بوئین و میاندشت'!H23+'تیران و کرون'!H23+چادگان!H23+'خمینی شهر'!H23+خوانسار!H23+'خور وبیابانک'!H23+دهاقان!H23+سمیرم!H23+'شاهین شهر و میمه'!H23+شهرضا!H23+فریدن!H23+فریدونشهر!H23+فلاورجان!H23+کاشان!H23+گلپایگان!H23+' لنجان'!H23+مبارکه!H23+نائین!H23+' نجف آباد'!H23+' نطنز'!H23</f>
        <v>0</v>
      </c>
      <c r="I23" s="68">
        <f>'آران و بیدگل'!I23+اردستان!I23+اصفهان!H23+برخوار!I23+'بوئین و میاندشت'!I23+'تیران و کرون'!I23+چادگان!I23+'خمینی شهر'!I23+خوانسار!I23+'خور وبیابانک'!I23+دهاقان!I23+سمیرم!I23+'شاهین شهر و میمه'!I23+شهرضا!I23+فریدن!I23+فریدونشهر!I23+فلاورجان!I23+کاشان!I23+گلپایگان!I23+' لنجان'!I23+مبارکه!I23+نائین!I23+' نجف آباد'!I23+' نطنز'!I23</f>
        <v>2.2000000000000002</v>
      </c>
      <c r="J23" s="68">
        <f>'آران و بیدگل'!J23+اردستان!J23+اصفهان!I23+برخوار!J23+'بوئین و میاندشت'!J23+'تیران و کرون'!J23+چادگان!J23+'خمینی شهر'!J23+خوانسار!J23+'خور وبیابانک'!J23+دهاقان!J23+سمیرم!J23+'شاهین شهر و میمه'!J23+شهرضا!J23+فریدن!J23+فریدونشهر!J23+فلاورجان!J23+کاشان!J23+گلپایگان!J23+' لنجان'!J23+مبارکه!J23+نائین!J23+' نجف آباد'!J23+' نطنز'!J23</f>
        <v>2.4</v>
      </c>
      <c r="K23" s="68">
        <f>'آران و بیدگل'!K23+اردستان!K23+اصفهان!J23+برخوار!K23+'بوئین و میاندشت'!K23+'تیران و کرون'!K23+چادگان!K23+'خمینی شهر'!K23+خوانسار!K23+'خور وبیابانک'!K23+دهاقان!K23+سمیرم!K23+'شاهین شهر و میمه'!K23+شهرضا!K23+فریدن!K23+فریدونشهر!K23+فلاورجان!K23+کاشان!K23+گلپایگان!K23+' لنجان'!K23+مبارکه!K23+نائین!K23+' نجف آباد'!K23+' نطنز'!K23</f>
        <v>2.21</v>
      </c>
      <c r="L23" s="68">
        <f>'آران و بیدگل'!L23+اردستان!L23+اصفهان!K23+برخوار!L23+'بوئین و میاندشت'!L23+'تیران و کرون'!L23+چادگان!L23+'خمینی شهر'!L23+خوانسار!L23+'خور وبیابانک'!L23+دهاقان!L23+سمیرم!L23+'شاهین شهر و میمه'!L23+شهرضا!L23+فریدن!L23+فریدونشهر!L23+فلاورجان!L23+کاشان!L23+گلپایگان!L23+' لنجان'!L23+مبارکه!L23+نائین!L23+' نجف آباد'!L23+' نطنز'!L23</f>
        <v>0</v>
      </c>
      <c r="M23" s="64">
        <f t="shared" si="0"/>
        <v>2.21</v>
      </c>
      <c r="N23" s="77">
        <f t="shared" si="1"/>
        <v>1004.5454545454545</v>
      </c>
      <c r="O23" s="64"/>
    </row>
    <row r="24" spans="1:15" ht="19.5">
      <c r="A24" s="86"/>
      <c r="B24" s="23" t="s">
        <v>92</v>
      </c>
      <c r="C24" s="24"/>
      <c r="D24" s="68">
        <f>'آران و بیدگل'!D24+اردستان!D24+اصفهان!C24+برخوار!D24+'بوئین و میاندشت'!D24+'تیران و کرون'!D24+چادگان!D24+'خمینی شهر'!D24+خوانسار!D24+'خور وبیابانک'!D24+دهاقان!D24+سمیرم!D24+'شاهین شهر و میمه'!D24+شهرضا!D24+فریدن!D24+فریدونشهر!D24+فلاورجان!D24+کاشان!D24+گلپایگان!D24+' لنجان'!D24+مبارکه!D24+نائین!D24+' نجف آباد'!D24+' نطنز'!D24</f>
        <v>4115.8999999999996</v>
      </c>
      <c r="E24" s="68">
        <f>'آران و بیدگل'!E24+اردستان!E24+اصفهان!D24+برخوار!E24+'بوئین و میاندشت'!E24+'تیران و کرون'!E24+چادگان!E24+'خمینی شهر'!E24+خوانسار!E24+'خور وبیابانک'!E24+دهاقان!E24+سمیرم!E24+'شاهین شهر و میمه'!E24+شهرضا!E24+فریدن!E24+فریدونشهر!E24+فلاورجان!E24+کاشان!E24+گلپایگان!E24+' لنجان'!E24+مبارکه!E24+نائین!E24+' نجف آباد'!E24+' نطنز'!E24</f>
        <v>2381</v>
      </c>
      <c r="F24" s="68">
        <f>'آران و بیدگل'!F24+اردستان!F24+اصفهان!E24+برخوار!F24+'بوئین و میاندشت'!F24+'تیران و کرون'!F24+چادگان!F24+'خمینی شهر'!F24+خوانسار!F24+'خور وبیابانک'!F24+دهاقان!F24+سمیرم!F24+'شاهین شهر و میمه'!F24+شهرضا!F24+فریدن!F24+فریدونشهر!F24+فلاورجان!F24+کاشان!F24+گلپایگان!F24+' لنجان'!F24+مبارکه!F24+نائین!F24+' نجف آباد'!F24+' نطنز'!F24</f>
        <v>6496.9000000000005</v>
      </c>
      <c r="G24" s="68">
        <f>'آران و بیدگل'!G24+اردستان!G24+اصفهان!F24+برخوار!G24+'بوئین و میاندشت'!G24+'تیران و کرون'!G24+چادگان!G24+'خمینی شهر'!G24+خوانسار!G24+'خور وبیابانک'!G24+دهاقان!G24+سمیرم!G24+'شاهین شهر و میمه'!G24+شهرضا!G24+فریدن!G24+فریدونشهر!G24+فلاورجان!G24+کاشان!G24+گلپایگان!G24+' لنجان'!G24+مبارکه!G24+نائین!G24+' نجف آباد'!G24+' نطنز'!G24</f>
        <v>17181.900000000001</v>
      </c>
      <c r="H24" s="68">
        <f>'آران و بیدگل'!H24+اردستان!H24+اصفهان!G24+برخوار!H24+'بوئین و میاندشت'!H24+'تیران و کرون'!H24+چادگان!H24+'خمینی شهر'!H24+خوانسار!H24+'خور وبیابانک'!H24+دهاقان!H24+سمیرم!H24+'شاهین شهر و میمه'!H24+شهرضا!H24+فریدن!H24+فریدونشهر!H24+فلاورجان!H24+کاشان!H24+گلپایگان!H24+' لنجان'!H24+مبارکه!H24+نائین!H24+' نجف آباد'!H24+' نطنز'!H24</f>
        <v>1793.5</v>
      </c>
      <c r="I24" s="68">
        <f>'آران و بیدگل'!I24+اردستان!I24+اصفهان!H24+برخوار!I24+'بوئین و میاندشت'!I24+'تیران و کرون'!I24+چادگان!I24+'خمینی شهر'!I24+خوانسار!I24+'خور وبیابانک'!I24+دهاقان!I24+سمیرم!I24+'شاهین شهر و میمه'!I24+شهرضا!I24+فریدن!I24+فریدونشهر!I24+فلاورجان!I24+کاشان!I24+گلپایگان!I24+' لنجان'!I24+مبارکه!I24+نائین!I24+' نجف آباد'!I24+' نطنز'!I24</f>
        <v>18975.399999999998</v>
      </c>
      <c r="J24" s="68">
        <f>'آران و بیدگل'!J24+اردستان!J24+اصفهان!I24+برخوار!J24+'بوئین و میاندشت'!J24+'تیران و کرون'!J24+چادگان!J24+'خمینی شهر'!J24+خوانسار!J24+'خور وبیابانک'!J24+دهاقان!J24+سمیرم!J24+'شاهین شهر و میمه'!J24+شهرضا!J24+فریدن!J24+فریدونشهر!J24+فلاورجان!J24+کاشان!J24+گلپایگان!J24+' لنجان'!J24+مبارکه!J24+نائین!J24+' نجف آباد'!J24+' نطنز'!J24</f>
        <v>25472.300000000003</v>
      </c>
      <c r="K24" s="68">
        <f>'آران و بیدگل'!K24+اردستان!K24+اصفهان!J24+برخوار!K24+'بوئین و میاندشت'!K24+'تیران و کرون'!K24+چادگان!K24+'خمینی شهر'!K24+خوانسار!K24+'خور وبیابانک'!K24+دهاقان!K24+سمیرم!K24+'شاهین شهر و میمه'!K24+شهرضا!K24+فریدن!K24+فریدونشهر!K24+فلاورجان!K24+کاشان!K24+گلپایگان!K24+' لنجان'!K24+مبارکه!K24+نائین!K24+' نجف آباد'!K24+' نطنز'!K24</f>
        <v>30484.979999999996</v>
      </c>
      <c r="L24" s="68">
        <f>'آران و بیدگل'!L24+اردستان!L24+اصفهان!K24+برخوار!L24+'بوئین و میاندشت'!L24+'تیران و کرون'!L24+چادگان!L24+'خمینی شهر'!L24+خوانسار!L24+'خور وبیابانک'!L24+دهاقان!L24+سمیرم!L24+'شاهین شهر و میمه'!L24+شهرضا!L24+فریدن!L24+فریدونشهر!L24+فلاورجان!L24+کاشان!L24+گلپایگان!L24+' لنجان'!L24+مبارکه!L24+نائین!L24+' نجف آباد'!L24+' نطنز'!L24</f>
        <v>766</v>
      </c>
      <c r="M24" s="64">
        <f t="shared" si="0"/>
        <v>31250.979999999996</v>
      </c>
      <c r="N24" s="77">
        <f t="shared" si="1"/>
        <v>1774.2496464302546</v>
      </c>
      <c r="O24" s="64">
        <f t="shared" si="2"/>
        <v>427.09785335935322</v>
      </c>
    </row>
    <row r="25" spans="1:15" ht="19.5" customHeight="1">
      <c r="A25" s="90" t="s">
        <v>89</v>
      </c>
      <c r="B25" s="23" t="s">
        <v>59</v>
      </c>
      <c r="C25" s="24"/>
      <c r="D25" s="68">
        <f>'آران و بیدگل'!D25+اردستان!D25+اصفهان!C25+برخوار!D25+'بوئین و میاندشت'!D25+'تیران و کرون'!D25+چادگان!D25+'خمینی شهر'!D25+خوانسار!D25+'خور وبیابانک'!D25+دهاقان!D25+سمیرم!D25+'شاهین شهر و میمه'!D25+شهرضا!D25+فریدن!D25+فریدونشهر!D25+فلاورجان!D25+کاشان!D25+گلپایگان!D25+' لنجان'!D25+مبارکه!D25+نائین!D25+' نجف آباد'!D25+' نطنز'!D25</f>
        <v>23.500000000000004</v>
      </c>
      <c r="E25" s="68">
        <f>'آران و بیدگل'!E25+اردستان!E25+اصفهان!D25+برخوار!E25+'بوئین و میاندشت'!E25+'تیران و کرون'!E25+چادگان!E25+'خمینی شهر'!E25+خوانسار!E25+'خور وبیابانک'!E25+دهاقان!E25+سمیرم!E25+'شاهین شهر و میمه'!E25+شهرضا!E25+فریدن!E25+فریدونشهر!E25+فلاورجان!E25+کاشان!E25+گلپایگان!E25+' لنجان'!E25+مبارکه!E25+نائین!E25+' نجف آباد'!E25+' نطنز'!E25</f>
        <v>0</v>
      </c>
      <c r="F25" s="68">
        <f>'آران و بیدگل'!F25+اردستان!F25+اصفهان!E25+برخوار!F25+'بوئین و میاندشت'!F25+'تیران و کرون'!F25+چادگان!F25+'خمینی شهر'!F25+خوانسار!F25+'خور وبیابانک'!F25+دهاقان!F25+سمیرم!F25+'شاهین شهر و میمه'!F25+شهرضا!F25+فریدن!F25+فریدونشهر!F25+فلاورجان!F25+کاشان!F25+گلپایگان!F25+' لنجان'!F25+مبارکه!F25+نائین!F25+' نجف آباد'!F25+' نطنز'!F25</f>
        <v>23.500000000000004</v>
      </c>
      <c r="G25" s="68">
        <f>'آران و بیدگل'!G25+اردستان!G25+اصفهان!F25+برخوار!G25+'بوئین و میاندشت'!G25+'تیران و کرون'!G25+چادگان!G25+'خمینی شهر'!G25+خوانسار!G25+'خور وبیابانک'!G25+دهاقان!G25+سمیرم!G25+'شاهین شهر و میمه'!G25+شهرضا!G25+فریدن!G25+فریدونشهر!G25+فلاورجان!G25+کاشان!G25+گلپایگان!G25+' لنجان'!G25+مبارکه!G25+نائین!G25+' نجف آباد'!G25+' نطنز'!G25</f>
        <v>14</v>
      </c>
      <c r="H25" s="68">
        <f>'آران و بیدگل'!H25+اردستان!H25+اصفهان!G25+برخوار!H25+'بوئین و میاندشت'!H25+'تیران و کرون'!H25+چادگان!H25+'خمینی شهر'!H25+خوانسار!H25+'خور وبیابانک'!H25+دهاقان!H25+سمیرم!H25+'شاهین شهر و میمه'!H25+شهرضا!H25+فریدن!H25+فریدونشهر!H25+فلاورجان!H25+کاشان!H25+گلپایگان!H25+' لنجان'!H25+مبارکه!H25+نائین!H25+' نجف آباد'!H25+' نطنز'!H25</f>
        <v>0</v>
      </c>
      <c r="I25" s="68">
        <f>'آران و بیدگل'!I25+اردستان!I25+اصفهان!H25+برخوار!I25+'بوئین و میاندشت'!I25+'تیران و کرون'!I25+چادگان!I25+'خمینی شهر'!I25+خوانسار!I25+'خور وبیابانک'!I25+دهاقان!I25+سمیرم!I25+'شاهین شهر و میمه'!I25+شهرضا!I25+فریدن!I25+فریدونشهر!I25+فلاورجان!I25+کاشان!I25+گلپایگان!I25+' لنجان'!I25+مبارکه!I25+نائین!I25+' نجف آباد'!I25+' نطنز'!I25</f>
        <v>14</v>
      </c>
      <c r="J25" s="68">
        <f>'آران و بیدگل'!J25+اردستان!J25+اصفهان!I25+برخوار!J25+'بوئین و میاندشت'!J25+'تیران و کرون'!J25+چادگان!J25+'خمینی شهر'!J25+خوانسار!J25+'خور وبیابانک'!J25+دهاقان!J25+سمیرم!J25+'شاهین شهر و میمه'!J25+شهرضا!J25+فریدن!J25+فریدونشهر!J25+فلاورجان!J25+کاشان!J25+گلپایگان!J25+' لنجان'!J25+مبارکه!J25+نائین!J25+' نجف آباد'!J25+' نطنز'!J25</f>
        <v>37.500000000000007</v>
      </c>
      <c r="K25" s="68">
        <f>'آران و بیدگل'!K25+اردستان!K25+اصفهان!J25+برخوار!K25+'بوئین و میاندشت'!K25+'تیران و کرون'!K25+چادگان!K25+'خمینی شهر'!K25+خوانسار!K25+'خور وبیابانک'!K25+دهاقان!K25+سمیرم!K25+'شاهین شهر و میمه'!K25+شهرضا!K25+فریدن!K25+فریدونشهر!K25+فلاورجان!K25+کاشان!K25+گلپایگان!K25+' لنجان'!K25+مبارکه!K25+نائین!K25+' نجف آباد'!K25+' نطنز'!K25</f>
        <v>12</v>
      </c>
      <c r="L25" s="68">
        <f>'آران و بیدگل'!L25+اردستان!L25+اصفهان!K25+برخوار!L25+'بوئین و میاندشت'!L25+'تیران و کرون'!L25+چادگان!L25+'خمینی شهر'!L25+خوانسار!L25+'خور وبیابانک'!L25+دهاقان!L25+سمیرم!L25+'شاهین شهر و میمه'!L25+شهرضا!L25+فریدن!L25+فریدونشهر!L25+فلاورجان!L25+کاشان!L25+گلپایگان!L25+' لنجان'!L25+مبارکه!L25+نائین!L25+' نجف آباد'!L25+' نطنز'!L25</f>
        <v>0</v>
      </c>
      <c r="M25" s="64">
        <f t="shared" si="0"/>
        <v>12</v>
      </c>
      <c r="N25" s="77">
        <f t="shared" si="1"/>
        <v>857.14285714285711</v>
      </c>
      <c r="O25" s="64"/>
    </row>
    <row r="26" spans="1:15" ht="19.5">
      <c r="A26" s="91"/>
      <c r="B26" s="23" t="s">
        <v>60</v>
      </c>
      <c r="C26" s="24"/>
      <c r="D26" s="68">
        <f>'آران و بیدگل'!D26+اردستان!D26+اصفهان!C26+برخوار!D26+'بوئین و میاندشت'!D26+'تیران و کرون'!D26+چادگان!D26+'خمینی شهر'!D26+خوانسار!D26+'خور وبیابانک'!D26+دهاقان!D26+سمیرم!D26+'شاهین شهر و میمه'!D26+شهرضا!D26+فریدن!D26+فریدونشهر!D26+فلاورجان!D26+کاشان!D26+گلپایگان!D26+' لنجان'!D26+مبارکه!D26+نائین!D26+' نجف آباد'!D26+' نطنز'!D26</f>
        <v>1.5</v>
      </c>
      <c r="E26" s="68">
        <f>'آران و بیدگل'!E26+اردستان!E26+اصفهان!D26+برخوار!E26+'بوئین و میاندشت'!E26+'تیران و کرون'!E26+چادگان!E26+'خمینی شهر'!E26+خوانسار!E26+'خور وبیابانک'!E26+دهاقان!E26+سمیرم!E26+'شاهین شهر و میمه'!E26+شهرضا!E26+فریدن!E26+فریدونشهر!E26+فلاورجان!E26+کاشان!E26+گلپایگان!E26+' لنجان'!E26+مبارکه!E26+نائین!E26+' نجف آباد'!E26+' نطنز'!E26</f>
        <v>0</v>
      </c>
      <c r="F26" s="68">
        <f>'آران و بیدگل'!F26+اردستان!F26+اصفهان!E26+برخوار!F26+'بوئین و میاندشت'!F26+'تیران و کرون'!F26+چادگان!F26+'خمینی شهر'!F26+خوانسار!F26+'خور وبیابانک'!F26+دهاقان!F26+سمیرم!F26+'شاهین شهر و میمه'!F26+شهرضا!F26+فریدن!F26+فریدونشهر!F26+فلاورجان!F26+کاشان!F26+گلپایگان!F26+' لنجان'!F26+مبارکه!F26+نائین!F26+' نجف آباد'!F26+' نطنز'!F26</f>
        <v>1.5</v>
      </c>
      <c r="G26" s="68">
        <f>'آران و بیدگل'!G26+اردستان!G26+اصفهان!F26+برخوار!G26+'بوئین و میاندشت'!G26+'تیران و کرون'!G26+چادگان!G26+'خمینی شهر'!G26+خوانسار!G26+'خور وبیابانک'!G26+دهاقان!G26+سمیرم!G26+'شاهین شهر و میمه'!G26+شهرضا!G26+فریدن!G26+فریدونشهر!G26+فلاورجان!G26+کاشان!G26+گلپایگان!G26+' لنجان'!G26+مبارکه!G26+نائین!G26+' نجف آباد'!G26+' نطنز'!G26</f>
        <v>8.1999999999999993</v>
      </c>
      <c r="H26" s="68">
        <f>'آران و بیدگل'!H26+اردستان!H26+اصفهان!G26+برخوار!H26+'بوئین و میاندشت'!H26+'تیران و کرون'!H26+چادگان!H26+'خمینی شهر'!H26+خوانسار!H26+'خور وبیابانک'!H26+دهاقان!H26+سمیرم!H26+'شاهین شهر و میمه'!H26+شهرضا!H26+فریدن!H26+فریدونشهر!H26+فلاورجان!H26+کاشان!H26+گلپایگان!H26+' لنجان'!H26+مبارکه!H26+نائین!H26+' نجف آباد'!H26+' نطنز'!H26</f>
        <v>0</v>
      </c>
      <c r="I26" s="68">
        <f>'آران و بیدگل'!I26+اردستان!I26+اصفهان!H26+برخوار!I26+'بوئین و میاندشت'!I26+'تیران و کرون'!I26+چادگان!I26+'خمینی شهر'!I26+خوانسار!I26+'خور وبیابانک'!I26+دهاقان!I26+سمیرم!I26+'شاهین شهر و میمه'!I26+شهرضا!I26+فریدن!I26+فریدونشهر!I26+فلاورجان!I26+کاشان!I26+گلپایگان!I26+' لنجان'!I26+مبارکه!I26+نائین!I26+' نجف آباد'!I26+' نطنز'!I26</f>
        <v>8.1999999999999993</v>
      </c>
      <c r="J26" s="68">
        <f>'آران و بیدگل'!J26+اردستان!J26+اصفهان!I26+برخوار!J26+'بوئین و میاندشت'!J26+'تیران و کرون'!J26+چادگان!J26+'خمینی شهر'!J26+خوانسار!J26+'خور وبیابانک'!J26+دهاقان!J26+سمیرم!J26+'شاهین شهر و میمه'!J26+شهرضا!J26+فریدن!J26+فریدونشهر!J26+فلاورجان!J26+کاشان!J26+گلپایگان!J26+' لنجان'!J26+مبارکه!J26+نائین!J26+' نجف آباد'!J26+' نطنز'!J26</f>
        <v>9.6999999999999993</v>
      </c>
      <c r="K26" s="68">
        <f>'آران و بیدگل'!K26+اردستان!K26+اصفهان!J26+برخوار!K26+'بوئین و میاندشت'!K26+'تیران و کرون'!K26+چادگان!K26+'خمینی شهر'!K26+خوانسار!K26+'خور وبیابانک'!K26+دهاقان!K26+سمیرم!K26+'شاهین شهر و میمه'!K26+شهرضا!K26+فریدن!K26+فریدونشهر!K26+فلاورجان!K26+کاشان!K26+گلپایگان!K26+' لنجان'!K26+مبارکه!K26+نائین!K26+' نجف آباد'!K26+' نطنز'!K26</f>
        <v>6.83</v>
      </c>
      <c r="L26" s="68">
        <f>'آران و بیدگل'!L26+اردستان!L26+اصفهان!K26+برخوار!L26+'بوئین و میاندشت'!L26+'تیران و کرون'!L26+چادگان!L26+'خمینی شهر'!L26+خوانسار!L26+'خور وبیابانک'!L26+دهاقان!L26+سمیرم!L26+'شاهین شهر و میمه'!L26+شهرضا!L26+فریدن!L26+فریدونشهر!L26+فلاورجان!L26+کاشان!L26+گلپایگان!L26+' لنجان'!L26+مبارکه!L26+نائین!L26+' نجف آباد'!L26+' نطنز'!L26</f>
        <v>0</v>
      </c>
      <c r="M26" s="64">
        <f t="shared" si="0"/>
        <v>6.83</v>
      </c>
      <c r="N26" s="77">
        <f t="shared" si="1"/>
        <v>832.92682926829275</v>
      </c>
      <c r="O26" s="64"/>
    </row>
    <row r="27" spans="1:15" ht="19.5">
      <c r="A27" s="92"/>
      <c r="B27" s="23" t="s">
        <v>95</v>
      </c>
      <c r="C27" s="24"/>
      <c r="D27" s="68">
        <f>'آران و بیدگل'!D27+اردستان!D27+اصفهان!C27+برخوار!D27+'بوئین و میاندشت'!D27+'تیران و کرون'!D27+چادگان!D27+'خمینی شهر'!D27+خوانسار!D27+'خور وبیابانک'!D27+دهاقان!D27+سمیرم!D27+'شاهین شهر و میمه'!D27+شهرضا!D27+فریدن!D27+فریدونشهر!D27+فلاورجان!D27+کاشان!D27+گلپایگان!D27+' لنجان'!D27+مبارکه!D27+نائین!D27+' نجف آباد'!D27+' نطنز'!D27</f>
        <v>25.000000000000004</v>
      </c>
      <c r="E27" s="68">
        <f>'آران و بیدگل'!E27+اردستان!E27+اصفهان!D27+برخوار!E27+'بوئین و میاندشت'!E27+'تیران و کرون'!E27+چادگان!E27+'خمینی شهر'!E27+خوانسار!E27+'خور وبیابانک'!E27+دهاقان!E27+سمیرم!E27+'شاهین شهر و میمه'!E27+شهرضا!E27+فریدن!E27+فریدونشهر!E27+فلاورجان!E27+کاشان!E27+گلپایگان!E27+' لنجان'!E27+مبارکه!E27+نائین!E27+' نجف آباد'!E27+' نطنز'!E27</f>
        <v>0</v>
      </c>
      <c r="F27" s="68">
        <f>'آران و بیدگل'!F27+اردستان!F27+اصفهان!E27+برخوار!F27+'بوئین و میاندشت'!F27+'تیران و کرون'!F27+چادگان!F27+'خمینی شهر'!F27+خوانسار!F27+'خور وبیابانک'!F27+دهاقان!F27+سمیرم!F27+'شاهین شهر و میمه'!F27+شهرضا!F27+فریدن!F27+فریدونشهر!F27+فلاورجان!F27+کاشان!F27+گلپایگان!F27+' لنجان'!F27+مبارکه!F27+نائین!F27+' نجف آباد'!F27+' نطنز'!F27</f>
        <v>25.000000000000004</v>
      </c>
      <c r="G27" s="68">
        <f>'آران و بیدگل'!G27+اردستان!G27+اصفهان!F27+برخوار!G27+'بوئین و میاندشت'!G27+'تیران و کرون'!G27+چادگان!G27+'خمینی شهر'!G27+خوانسار!G27+'خور وبیابانک'!G27+دهاقان!G27+سمیرم!G27+'شاهین شهر و میمه'!G27+شهرضا!G27+فریدن!G27+فریدونشهر!G27+فلاورجان!G27+کاشان!G27+گلپایگان!G27+' لنجان'!G27+مبارکه!G27+نائین!G27+' نجف آباد'!G27+' نطنز'!G27</f>
        <v>22.200000000000003</v>
      </c>
      <c r="H27" s="68">
        <f>'آران و بیدگل'!H27+اردستان!H27+اصفهان!G27+برخوار!H27+'بوئین و میاندشت'!H27+'تیران و کرون'!H27+چادگان!H27+'خمینی شهر'!H27+خوانسار!H27+'خور وبیابانک'!H27+دهاقان!H27+سمیرم!H27+'شاهین شهر و میمه'!H27+شهرضا!H27+فریدن!H27+فریدونشهر!H27+فلاورجان!H27+کاشان!H27+گلپایگان!H27+' لنجان'!H27+مبارکه!H27+نائین!H27+' نجف آباد'!H27+' نطنز'!H27</f>
        <v>0</v>
      </c>
      <c r="I27" s="68">
        <f>'آران و بیدگل'!I27+اردستان!I27+اصفهان!H27+برخوار!I27+'بوئین و میاندشت'!I27+'تیران و کرون'!I27+چادگان!I27+'خمینی شهر'!I27+خوانسار!I27+'خور وبیابانک'!I27+دهاقان!I27+سمیرم!I27+'شاهین شهر و میمه'!I27+شهرضا!I27+فریدن!I27+فریدونشهر!I27+فلاورجان!I27+کاشان!I27+گلپایگان!I27+' لنجان'!I27+مبارکه!I27+نائین!I27+' نجف آباد'!I27+' نطنز'!I27</f>
        <v>22.200000000000003</v>
      </c>
      <c r="J27" s="68">
        <f>'آران و بیدگل'!J27+اردستان!J27+اصفهان!I27+برخوار!J27+'بوئین و میاندشت'!J27+'تیران و کرون'!J27+چادگان!J27+'خمینی شهر'!J27+خوانسار!J27+'خور وبیابانک'!J27+دهاقان!J27+سمیرم!J27+'شاهین شهر و میمه'!J27+شهرضا!J27+فریدن!J27+فریدونشهر!J27+فلاورجان!J27+کاشان!J27+گلپایگان!J27+' لنجان'!J27+مبارکه!J27+نائین!J27+' نجف آباد'!J27+' نطنز'!J27</f>
        <v>47.20000000000001</v>
      </c>
      <c r="K27" s="68">
        <f>'آران و بیدگل'!K27+اردستان!K27+اصفهان!J27+برخوار!K27+'بوئین و میاندشت'!K27+'تیران و کرون'!K27+چادگان!K27+'خمینی شهر'!K27+خوانسار!K27+'خور وبیابانک'!K27+دهاقان!K27+سمیرم!K27+'شاهین شهر و میمه'!K27+شهرضا!K27+فریدن!K27+فریدونشهر!K27+فلاورجان!K27+کاشان!K27+گلپایگان!K27+' لنجان'!K27+مبارکه!K27+نائین!K27+' نجف آباد'!K27+' نطنز'!K27</f>
        <v>18.830000000000002</v>
      </c>
      <c r="L27" s="68">
        <f>'آران و بیدگل'!L27+اردستان!L27+اصفهان!K27+برخوار!L27+'بوئین و میاندشت'!L27+'تیران و کرون'!L27+چادگان!L27+'خمینی شهر'!L27+خوانسار!L27+'خور وبیابانک'!L27+دهاقان!L27+سمیرم!L27+'شاهین شهر و میمه'!L27+شهرضا!L27+فریدن!L27+فریدونشهر!L27+فلاورجان!L27+کاشان!L27+گلپایگان!L27+' لنجان'!L27+مبارکه!L27+نائین!L27+' نجف آباد'!L27+' نطنز'!L27</f>
        <v>0</v>
      </c>
      <c r="M27" s="64">
        <f t="shared" si="0"/>
        <v>18.830000000000002</v>
      </c>
      <c r="N27" s="77">
        <f t="shared" si="1"/>
        <v>848.19819819819827</v>
      </c>
      <c r="O27" s="64"/>
    </row>
    <row r="28" spans="1:15" ht="19.5" customHeight="1">
      <c r="A28" s="93" t="s">
        <v>62</v>
      </c>
      <c r="B28" s="23" t="s">
        <v>63</v>
      </c>
      <c r="C28" s="24"/>
      <c r="D28" s="68">
        <f>'آران و بیدگل'!D28+اردستان!D28+اصفهان!C28+برخوار!D28+'بوئین و میاندشت'!D28+'تیران و کرون'!D28+چادگان!D28+'خمینی شهر'!D28+خوانسار!D28+'خور وبیابانک'!D28+دهاقان!D28+سمیرم!D28+'شاهین شهر و میمه'!D28+شهرضا!D28+فریدن!D28+فریدونشهر!D28+فلاورجان!D28+کاشان!D28+گلپایگان!D28+' لنجان'!D28+مبارکه!D28+نائین!D28+' نجف آباد'!D28+' نطنز'!D28</f>
        <v>86</v>
      </c>
      <c r="E28" s="68">
        <f>'آران و بیدگل'!E28+اردستان!E28+اصفهان!D28+برخوار!E28+'بوئین و میاندشت'!E28+'تیران و کرون'!E28+چادگان!E28+'خمینی شهر'!E28+خوانسار!E28+'خور وبیابانک'!E28+دهاقان!E28+سمیرم!E28+'شاهین شهر و میمه'!E28+شهرضا!E28+فریدن!E28+فریدونشهر!E28+فلاورجان!E28+کاشان!E28+گلپایگان!E28+' لنجان'!E28+مبارکه!E28+نائین!E28+' نجف آباد'!E28+' نطنز'!E28</f>
        <v>0</v>
      </c>
      <c r="F28" s="68">
        <f>'آران و بیدگل'!F28+اردستان!F28+اصفهان!E28+برخوار!F28+'بوئین و میاندشت'!F28+'تیران و کرون'!F28+چادگان!F28+'خمینی شهر'!F28+خوانسار!F28+'خور وبیابانک'!F28+دهاقان!F28+سمیرم!F28+'شاهین شهر و میمه'!F28+شهرضا!F28+فریدن!F28+فریدونشهر!F28+فلاورجان!F28+کاشان!F28+گلپایگان!F28+' لنجان'!F28+مبارکه!F28+نائین!F28+' نجف آباد'!F28+' نطنز'!F28</f>
        <v>86</v>
      </c>
      <c r="G28" s="68">
        <f>'آران و بیدگل'!G28+اردستان!G28+اصفهان!F28+برخوار!G28+'بوئین و میاندشت'!G28+'تیران و کرون'!G28+چادگان!G28+'خمینی شهر'!G28+خوانسار!G28+'خور وبیابانک'!G28+دهاقان!G28+سمیرم!G28+'شاهین شهر و میمه'!G28+شهرضا!G28+فریدن!G28+فریدونشهر!G28+فلاورجان!G28+کاشان!G28+گلپایگان!G28+' لنجان'!G28+مبارکه!G28+نائین!G28+' نجف آباد'!G28+' نطنز'!G28</f>
        <v>287</v>
      </c>
      <c r="H28" s="68">
        <f>'آران و بیدگل'!H28+اردستان!H28+اصفهان!G28+برخوار!H28+'بوئین و میاندشت'!H28+'تیران و کرون'!H28+چادگان!H28+'خمینی شهر'!H28+خوانسار!H28+'خور وبیابانک'!H28+دهاقان!H28+سمیرم!H28+'شاهین شهر و میمه'!H28+شهرضا!H28+فریدن!H28+فریدونشهر!H28+فلاورجان!H28+کاشان!H28+گلپایگان!H28+' لنجان'!H28+مبارکه!H28+نائین!H28+' نجف آباد'!H28+' نطنز'!H28</f>
        <v>0</v>
      </c>
      <c r="I28" s="68">
        <f>'آران و بیدگل'!I28+اردستان!I28+اصفهان!H28+برخوار!I28+'بوئین و میاندشت'!I28+'تیران و کرون'!I28+چادگان!I28+'خمینی شهر'!I28+خوانسار!I28+'خور وبیابانک'!I28+دهاقان!I28+سمیرم!I28+'شاهین شهر و میمه'!I28+شهرضا!I28+فریدن!I28+فریدونشهر!I28+فلاورجان!I28+کاشان!I28+گلپایگان!I28+' لنجان'!I28+مبارکه!I28+نائین!I28+' نجف آباد'!I28+' نطنز'!I28</f>
        <v>287</v>
      </c>
      <c r="J28" s="68">
        <f>'آران و بیدگل'!J28+اردستان!J28+اصفهان!I28+برخوار!J28+'بوئین و میاندشت'!J28+'تیران و کرون'!J28+چادگان!J28+'خمینی شهر'!J28+خوانسار!J28+'خور وبیابانک'!J28+دهاقان!J28+سمیرم!J28+'شاهین شهر و میمه'!J28+شهرضا!J28+فریدن!J28+فریدونشهر!J28+فلاورجان!J28+کاشان!J28+گلپایگان!J28+' لنجان'!J28+مبارکه!J28+نائین!J28+' نجف آباد'!J28+' نطنز'!J28</f>
        <v>373</v>
      </c>
      <c r="K28" s="68">
        <f>'آران و بیدگل'!K28+اردستان!K28+اصفهان!J28+برخوار!K28+'بوئین و میاندشت'!K28+'تیران و کرون'!K28+چادگان!K28+'خمینی شهر'!K28+خوانسار!K28+'خور وبیابانک'!K28+دهاقان!K28+سمیرم!K28+'شاهین شهر و میمه'!K28+شهرضا!K28+فریدن!K28+فریدونشهر!K28+فلاورجان!K28+کاشان!K28+گلپایگان!K28+' لنجان'!K28+مبارکه!K28+نائین!K28+' نجف آباد'!K28+' نطنز'!K28</f>
        <v>508.3</v>
      </c>
      <c r="L28" s="68">
        <f>'آران و بیدگل'!L28+اردستان!L28+اصفهان!K28+برخوار!L28+'بوئین و میاندشت'!L28+'تیران و کرون'!L28+چادگان!L28+'خمینی شهر'!L28+خوانسار!L28+'خور وبیابانک'!L28+دهاقان!L28+سمیرم!L28+'شاهین شهر و میمه'!L28+شهرضا!L28+فریدن!L28+فریدونشهر!L28+فلاورجان!L28+کاشان!L28+گلپایگان!L28+' لنجان'!L28+مبارکه!L28+نائین!L28+' نجف آباد'!L28+' نطنز'!L28</f>
        <v>0</v>
      </c>
      <c r="M28" s="64">
        <f t="shared" si="0"/>
        <v>508.3</v>
      </c>
      <c r="N28" s="77">
        <f t="shared" si="1"/>
        <v>1771.0801393728223</v>
      </c>
      <c r="O28" s="64"/>
    </row>
    <row r="29" spans="1:15" ht="19.5">
      <c r="A29" s="94"/>
      <c r="B29" s="23" t="s">
        <v>64</v>
      </c>
      <c r="C29" s="24"/>
      <c r="D29" s="68">
        <f>'آران و بیدگل'!D29+اردستان!D29+اصفهان!C29+برخوار!D29+'بوئین و میاندشت'!D29+'تیران و کرون'!D29+چادگان!D29+'خمینی شهر'!D29+خوانسار!D29+'خور وبیابانک'!D29+دهاقان!D29+سمیرم!D29+'شاهین شهر و میمه'!D29+شهرضا!D29+فریدن!D29+فریدونشهر!D29+فلاورجان!D29+کاشان!D29+گلپایگان!D29+' لنجان'!D29+مبارکه!D29+نائین!D29+' نجف آباد'!D29+' نطنز'!D29</f>
        <v>370</v>
      </c>
      <c r="E29" s="68">
        <f>'آران و بیدگل'!E29+اردستان!E29+اصفهان!D29+برخوار!E29+'بوئین و میاندشت'!E29+'تیران و کرون'!E29+چادگان!E29+'خمینی شهر'!E29+خوانسار!E29+'خور وبیابانک'!E29+دهاقان!E29+سمیرم!E29+'شاهین شهر و میمه'!E29+شهرضا!E29+فریدن!E29+فریدونشهر!E29+فلاورجان!E29+کاشان!E29+گلپایگان!E29+' لنجان'!E29+مبارکه!E29+نائین!E29+' نجف آباد'!E29+' نطنز'!E29</f>
        <v>0</v>
      </c>
      <c r="F29" s="68">
        <f>'آران و بیدگل'!F29+اردستان!F29+اصفهان!E29+برخوار!F29+'بوئین و میاندشت'!F29+'تیران و کرون'!F29+چادگان!F29+'خمینی شهر'!F29+خوانسار!F29+'خور وبیابانک'!F29+دهاقان!F29+سمیرم!F29+'شاهین شهر و میمه'!F29+شهرضا!F29+فریدن!F29+فریدونشهر!F29+فلاورجان!F29+کاشان!F29+گلپایگان!F29+' لنجان'!F29+مبارکه!F29+نائین!F29+' نجف آباد'!F29+' نطنز'!F29</f>
        <v>370</v>
      </c>
      <c r="G29" s="68">
        <f>'آران و بیدگل'!G29+اردستان!G29+اصفهان!F29+برخوار!G29+'بوئین و میاندشت'!G29+'تیران و کرون'!G29+چادگان!G29+'خمینی شهر'!G29+خوانسار!G29+'خور وبیابانک'!G29+دهاقان!G29+سمیرم!G29+'شاهین شهر و میمه'!G29+شهرضا!G29+فریدن!G29+فریدونشهر!G29+فلاورجان!G29+کاشان!G29+گلپایگان!G29+' لنجان'!G29+مبارکه!G29+نائین!G29+' نجف آباد'!G29+' نطنز'!G29</f>
        <v>7292.7</v>
      </c>
      <c r="H29" s="68">
        <f>'آران و بیدگل'!H29+اردستان!H29+اصفهان!G29+برخوار!H29+'بوئین و میاندشت'!H29+'تیران و کرون'!H29+چادگان!H29+'خمینی شهر'!H29+خوانسار!H29+'خور وبیابانک'!H29+دهاقان!H29+سمیرم!H29+'شاهین شهر و میمه'!H29+شهرضا!H29+فریدن!H29+فریدونشهر!H29+فلاورجان!H29+کاشان!H29+گلپایگان!H29+' لنجان'!H29+مبارکه!H29+نائین!H29+' نجف آباد'!H29+' نطنز'!H29</f>
        <v>0</v>
      </c>
      <c r="I29" s="68">
        <f>'آران و بیدگل'!I29+اردستان!I29+اصفهان!H29+برخوار!I29+'بوئین و میاندشت'!I29+'تیران و کرون'!I29+چادگان!I29+'خمینی شهر'!I29+خوانسار!I29+'خور وبیابانک'!I29+دهاقان!I29+سمیرم!I29+'شاهین شهر و میمه'!I29+شهرضا!I29+فریدن!I29+فریدونشهر!I29+فلاورجان!I29+کاشان!I29+گلپایگان!I29+' لنجان'!I29+مبارکه!I29+نائین!I29+' نجف آباد'!I29+' نطنز'!I29</f>
        <v>7292.7</v>
      </c>
      <c r="J29" s="68">
        <f>'آران و بیدگل'!J29+اردستان!J29+اصفهان!I29+برخوار!J29+'بوئین و میاندشت'!J29+'تیران و کرون'!J29+چادگان!J29+'خمینی شهر'!J29+خوانسار!J29+'خور وبیابانک'!J29+دهاقان!J29+سمیرم!J29+'شاهین شهر و میمه'!J29+شهرضا!J29+فریدن!J29+فریدونشهر!J29+فلاورجان!J29+کاشان!J29+گلپایگان!J29+' لنجان'!J29+مبارکه!J29+نائین!J29+' نجف آباد'!J29+' نطنز'!J29</f>
        <v>7662.7</v>
      </c>
      <c r="K29" s="68">
        <f>'آران و بیدگل'!K29+اردستان!K29+اصفهان!J29+برخوار!K29+'بوئین و میاندشت'!K29+'تیران و کرون'!K29+چادگان!K29+'خمینی شهر'!K29+خوانسار!K29+'خور وبیابانک'!K29+دهاقان!K29+سمیرم!K29+'شاهین شهر و میمه'!K29+شهرضا!K29+فریدن!K29+فریدونشهر!K29+فلاورجان!K29+کاشان!K29+گلپایگان!K29+' لنجان'!K29+مبارکه!K29+نائین!K29+' نجف آباد'!K29+' نطنز'!K29</f>
        <v>81598.33</v>
      </c>
      <c r="L29" s="68">
        <f>'آران و بیدگل'!L29+اردستان!L29+اصفهان!K29+برخوار!L29+'بوئین و میاندشت'!L29+'تیران و کرون'!L29+چادگان!L29+'خمینی شهر'!L29+خوانسار!L29+'خور وبیابانک'!L29+دهاقان!L29+سمیرم!L29+'شاهین شهر و میمه'!L29+شهرضا!L29+فریدن!L29+فریدونشهر!L29+فلاورجان!L29+کاشان!L29+گلپایگان!L29+' لنجان'!L29+مبارکه!L29+نائین!L29+' نجف آباد'!L29+' نطنز'!L29</f>
        <v>0</v>
      </c>
      <c r="M29" s="64">
        <f t="shared" si="0"/>
        <v>81598.33</v>
      </c>
      <c r="N29" s="77">
        <f t="shared" si="1"/>
        <v>11189.042467124658</v>
      </c>
      <c r="O29" s="64"/>
    </row>
    <row r="30" spans="1:15" ht="19.5">
      <c r="A30" s="94"/>
      <c r="B30" s="23" t="s">
        <v>65</v>
      </c>
      <c r="C30" s="24"/>
      <c r="D30" s="68">
        <f>'آران و بیدگل'!D30+اردستان!D30+اصفهان!C30+برخوار!D30+'بوئین و میاندشت'!D30+'تیران و کرون'!D30+چادگان!D30+'خمینی شهر'!D30+خوانسار!D30+'خور وبیابانک'!D30+دهاقان!D30+سمیرم!D30+'شاهین شهر و میمه'!D30+شهرضا!D30+فریدن!D30+فریدونشهر!D30+فلاورجان!D30+کاشان!D30+گلپایگان!D30+' لنجان'!D30+مبارکه!D30+نائین!D30+' نجف آباد'!D30+' نطنز'!D30</f>
        <v>1</v>
      </c>
      <c r="E30" s="68">
        <f>'آران و بیدگل'!E30+اردستان!E30+اصفهان!D30+برخوار!E30+'بوئین و میاندشت'!E30+'تیران و کرون'!E30+چادگان!E30+'خمینی شهر'!E30+خوانسار!E30+'خور وبیابانک'!E30+دهاقان!E30+سمیرم!E30+'شاهین شهر و میمه'!E30+شهرضا!E30+فریدن!E30+فریدونشهر!E30+فلاورجان!E30+کاشان!E30+گلپایگان!E30+' لنجان'!E30+مبارکه!E30+نائین!E30+' نجف آباد'!E30+' نطنز'!E30</f>
        <v>0</v>
      </c>
      <c r="F30" s="68">
        <f>'آران و بیدگل'!F30+اردستان!F30+اصفهان!E30+برخوار!F30+'بوئین و میاندشت'!F30+'تیران و کرون'!F30+چادگان!F30+'خمینی شهر'!F30+خوانسار!F30+'خور وبیابانک'!F30+دهاقان!F30+سمیرم!F30+'شاهین شهر و میمه'!F30+شهرضا!F30+فریدن!F30+فریدونشهر!F30+فلاورجان!F30+کاشان!F30+گلپایگان!F30+' لنجان'!F30+مبارکه!F30+نائین!F30+' نجف آباد'!F30+' نطنز'!F30</f>
        <v>1</v>
      </c>
      <c r="G30" s="68">
        <f>'آران و بیدگل'!G30+اردستان!G30+اصفهان!F30+برخوار!G30+'بوئین و میاندشت'!G30+'تیران و کرون'!G30+چادگان!G30+'خمینی شهر'!G30+خوانسار!G30+'خور وبیابانک'!G30+دهاقان!G30+سمیرم!G30+'شاهین شهر و میمه'!G30+شهرضا!G30+فریدن!G30+فریدونشهر!G30+فلاورجان!G30+کاشان!G30+گلپایگان!G30+' لنجان'!G30+مبارکه!G30+نائین!G30+' نجف آباد'!G30+' نطنز'!G30</f>
        <v>112.3</v>
      </c>
      <c r="H30" s="68">
        <f>'آران و بیدگل'!H30+اردستان!H30+اصفهان!G30+برخوار!H30+'بوئین و میاندشت'!H30+'تیران و کرون'!H30+چادگان!H30+'خمینی شهر'!H30+خوانسار!H30+'خور وبیابانک'!H30+دهاقان!H30+سمیرم!H30+'شاهین شهر و میمه'!H30+شهرضا!H30+فریدن!H30+فریدونشهر!H30+فلاورجان!H30+کاشان!H30+گلپایگان!H30+' لنجان'!H30+مبارکه!H30+نائین!H30+' نجف آباد'!H30+' نطنز'!H30</f>
        <v>0</v>
      </c>
      <c r="I30" s="68">
        <f>'آران و بیدگل'!I30+اردستان!I30+اصفهان!H30+برخوار!I30+'بوئین و میاندشت'!I30+'تیران و کرون'!I30+چادگان!I30+'خمینی شهر'!I30+خوانسار!I30+'خور وبیابانک'!I30+دهاقان!I30+سمیرم!I30+'شاهین شهر و میمه'!I30+شهرضا!I30+فریدن!I30+فریدونشهر!I30+فلاورجان!I30+کاشان!I30+گلپایگان!I30+' لنجان'!I30+مبارکه!I30+نائین!I30+' نجف آباد'!I30+' نطنز'!I30</f>
        <v>112.3</v>
      </c>
      <c r="J30" s="68">
        <f>'آران و بیدگل'!J30+اردستان!J30+اصفهان!I30+برخوار!J30+'بوئین و میاندشت'!J30+'تیران و کرون'!J30+چادگان!J30+'خمینی شهر'!J30+خوانسار!J30+'خور وبیابانک'!J30+دهاقان!J30+سمیرم!J30+'شاهین شهر و میمه'!J30+شهرضا!J30+فریدن!J30+فریدونشهر!J30+فلاورجان!J30+کاشان!J30+گلپایگان!J30+' لنجان'!J30+مبارکه!J30+نائین!J30+' نجف آباد'!J30+' نطنز'!J30</f>
        <v>113.3</v>
      </c>
      <c r="K30" s="68">
        <f>'آران و بیدگل'!K30+اردستان!K30+اصفهان!J30+برخوار!K30+'بوئین و میاندشت'!K30+'تیران و کرون'!K30+چادگان!K30+'خمینی شهر'!K30+خوانسار!K30+'خور وبیابانک'!K30+دهاقان!K30+سمیرم!K30+'شاهین شهر و میمه'!K30+شهرضا!K30+فریدن!K30+فریدونشهر!K30+فلاورجان!K30+کاشان!K30+گلپایگان!K30+' لنجان'!K30+مبارکه!K30+نائین!K30+' نجف آباد'!K30+' نطنز'!K30</f>
        <v>716.92</v>
      </c>
      <c r="L30" s="68">
        <f>'آران و بیدگل'!L30+اردستان!L30+اصفهان!K30+برخوار!L30+'بوئین و میاندشت'!L30+'تیران و کرون'!L30+چادگان!L30+'خمینی شهر'!L30+خوانسار!L30+'خور وبیابانک'!L30+دهاقان!L30+سمیرم!L30+'شاهین شهر و میمه'!L30+شهرضا!L30+فریدن!L30+فریدونشهر!L30+فلاورجان!L30+کاشان!L30+گلپایگان!L30+' لنجان'!L30+مبارکه!L30+نائین!L30+' نجف آباد'!L30+' نطنز'!L30</f>
        <v>0</v>
      </c>
      <c r="M30" s="64">
        <f t="shared" si="0"/>
        <v>716.92</v>
      </c>
      <c r="N30" s="77">
        <f t="shared" si="1"/>
        <v>6383.9715048975959</v>
      </c>
      <c r="O30" s="64"/>
    </row>
    <row r="31" spans="1:15" ht="19.5">
      <c r="A31" s="94"/>
      <c r="B31" s="23" t="s">
        <v>66</v>
      </c>
      <c r="C31" s="24"/>
      <c r="D31" s="68">
        <f>'آران و بیدگل'!D31+اردستان!D31+اصفهان!C31+برخوار!D31+'بوئین و میاندشت'!D31+'تیران و کرون'!D31+چادگان!D31+'خمینی شهر'!D31+خوانسار!D31+'خور وبیابانک'!D31+دهاقان!D31+سمیرم!D31+'شاهین شهر و میمه'!D31+شهرضا!D31+فریدن!D31+فریدونشهر!D31+فلاورجان!D31+کاشان!D31+گلپایگان!D31+' لنجان'!D31+مبارکه!D31+نائین!D31+' نجف آباد'!D31+' نطنز'!D31</f>
        <v>1.2</v>
      </c>
      <c r="E31" s="68">
        <f>'آران و بیدگل'!E31+اردستان!E31+اصفهان!D31+برخوار!E31+'بوئین و میاندشت'!E31+'تیران و کرون'!E31+چادگان!E31+'خمینی شهر'!E31+خوانسار!E31+'خور وبیابانک'!E31+دهاقان!E31+سمیرم!E31+'شاهین شهر و میمه'!E31+شهرضا!E31+فریدن!E31+فریدونشهر!E31+فلاورجان!E31+کاشان!E31+گلپایگان!E31+' لنجان'!E31+مبارکه!E31+نائین!E31+' نجف آباد'!E31+' نطنز'!E31</f>
        <v>0</v>
      </c>
      <c r="F31" s="68">
        <f>'آران و بیدگل'!F31+اردستان!F31+اصفهان!E31+برخوار!F31+'بوئین و میاندشت'!F31+'تیران و کرون'!F31+چادگان!F31+'خمینی شهر'!F31+خوانسار!F31+'خور وبیابانک'!F31+دهاقان!F31+سمیرم!F31+'شاهین شهر و میمه'!F31+شهرضا!F31+فریدن!F31+فریدونشهر!F31+فلاورجان!F31+کاشان!F31+گلپایگان!F31+' لنجان'!F31+مبارکه!F31+نائین!F31+' نجف آباد'!F31+' نطنز'!F31</f>
        <v>1.2</v>
      </c>
      <c r="G31" s="68">
        <f>'آران و بیدگل'!G31+اردستان!G31+اصفهان!F31+برخوار!G31+'بوئین و میاندشت'!G31+'تیران و کرون'!G31+چادگان!G31+'خمینی شهر'!G31+خوانسار!G31+'خور وبیابانک'!G31+دهاقان!G31+سمیرم!G31+'شاهین شهر و میمه'!G31+شهرضا!G31+فریدن!G31+فریدونشهر!G31+فلاورجان!G31+کاشان!G31+گلپایگان!G31+' لنجان'!G31+مبارکه!G31+نائین!G31+' نجف آباد'!G31+' نطنز'!G31</f>
        <v>48.9</v>
      </c>
      <c r="H31" s="68">
        <f>'آران و بیدگل'!H31+اردستان!H31+اصفهان!G31+برخوار!H31+'بوئین و میاندشت'!H31+'تیران و کرون'!H31+چادگان!H31+'خمینی شهر'!H31+خوانسار!H31+'خور وبیابانک'!H31+دهاقان!H31+سمیرم!H31+'شاهین شهر و میمه'!H31+شهرضا!H31+فریدن!H31+فریدونشهر!H31+فلاورجان!H31+کاشان!H31+گلپایگان!H31+' لنجان'!H31+مبارکه!H31+نائین!H31+' نجف آباد'!H31+' نطنز'!H31</f>
        <v>0</v>
      </c>
      <c r="I31" s="68">
        <f>'آران و بیدگل'!I31+اردستان!I31+اصفهان!H31+برخوار!I31+'بوئین و میاندشت'!I31+'تیران و کرون'!I31+چادگان!I31+'خمینی شهر'!I31+خوانسار!I31+'خور وبیابانک'!I31+دهاقان!I31+سمیرم!I31+'شاهین شهر و میمه'!I31+شهرضا!I31+فریدن!I31+فریدونشهر!I31+فلاورجان!I31+کاشان!I31+گلپایگان!I31+' لنجان'!I31+مبارکه!I31+نائین!I31+' نجف آباد'!I31+' نطنز'!I31</f>
        <v>48.9</v>
      </c>
      <c r="J31" s="68">
        <f>'آران و بیدگل'!J31+اردستان!J31+اصفهان!I31+برخوار!J31+'بوئین و میاندشت'!J31+'تیران و کرون'!J31+چادگان!J31+'خمینی شهر'!J31+خوانسار!J31+'خور وبیابانک'!J31+دهاقان!J31+سمیرم!J31+'شاهین شهر و میمه'!J31+شهرضا!J31+فریدن!J31+فریدونشهر!J31+فلاورجان!J31+کاشان!J31+گلپایگان!J31+' لنجان'!J31+مبارکه!J31+نائین!J31+' نجف آباد'!J31+' نطنز'!J31</f>
        <v>50.1</v>
      </c>
      <c r="K31" s="68">
        <f>'آران و بیدگل'!K31+اردستان!K31+اصفهان!J31+برخوار!K31+'بوئین و میاندشت'!K31+'تیران و کرون'!K31+چادگان!K31+'خمینی شهر'!K31+خوانسار!K31+'خور وبیابانک'!K31+دهاقان!K31+سمیرم!K31+'شاهین شهر و میمه'!K31+شهرضا!K31+فریدن!K31+فریدونشهر!K31+فلاورجان!K31+کاشان!K31+گلپایگان!K31+' لنجان'!K31+مبارکه!K31+نائین!K31+' نجف آباد'!K31+' نطنز'!K31</f>
        <v>331.5</v>
      </c>
      <c r="L31" s="68">
        <f>'آران و بیدگل'!L31+اردستان!L31+اصفهان!K31+برخوار!L31+'بوئین و میاندشت'!L31+'تیران و کرون'!L31+چادگان!L31+'خمینی شهر'!L31+خوانسار!L31+'خور وبیابانک'!L31+دهاقان!L31+سمیرم!L31+'شاهین شهر و میمه'!L31+شهرضا!L31+فریدن!L31+فریدونشهر!L31+فلاورجان!L31+کاشان!L31+گلپایگان!L31+' لنجان'!L31+مبارکه!L31+نائین!L31+' نجف آباد'!L31+' نطنز'!L31</f>
        <v>0</v>
      </c>
      <c r="M31" s="64">
        <f t="shared" si="0"/>
        <v>331.5</v>
      </c>
      <c r="N31" s="77">
        <f t="shared" si="1"/>
        <v>6779.1411042944783</v>
      </c>
      <c r="O31" s="64"/>
    </row>
    <row r="32" spans="1:15" ht="19.5">
      <c r="A32" s="94"/>
      <c r="B32" s="23" t="s">
        <v>67</v>
      </c>
      <c r="C32" s="24"/>
      <c r="D32" s="68">
        <f>'آران و بیدگل'!D32+اردستان!D32+اصفهان!C32+برخوار!D32+'بوئین و میاندشت'!D32+'تیران و کرون'!D32+چادگان!D32+'خمینی شهر'!D32+خوانسار!D32+'خور وبیابانک'!D32+دهاقان!D32+سمیرم!D32+'شاهین شهر و میمه'!D32+شهرضا!D32+فریدن!D32+فریدونشهر!D32+فلاورجان!D32+کاشان!D32+گلپایگان!D32+' لنجان'!D32+مبارکه!D32+نائین!D32+' نجف آباد'!D32+' نطنز'!D32</f>
        <v>47</v>
      </c>
      <c r="E32" s="68">
        <f>'آران و بیدگل'!E32+اردستان!E32+اصفهان!D32+برخوار!E32+'بوئین و میاندشت'!E32+'تیران و کرون'!E32+چادگان!E32+'خمینی شهر'!E32+خوانسار!E32+'خور وبیابانک'!E32+دهاقان!E32+سمیرم!E32+'شاهین شهر و میمه'!E32+شهرضا!E32+فریدن!E32+فریدونشهر!E32+فلاورجان!E32+کاشان!E32+گلپایگان!E32+' لنجان'!E32+مبارکه!E32+نائین!E32+' نجف آباد'!E32+' نطنز'!E32</f>
        <v>0</v>
      </c>
      <c r="F32" s="68">
        <f>'آران و بیدگل'!F32+اردستان!F32+اصفهان!E32+برخوار!F32+'بوئین و میاندشت'!F32+'تیران و کرون'!F32+چادگان!F32+'خمینی شهر'!F32+خوانسار!F32+'خور وبیابانک'!F32+دهاقان!F32+سمیرم!F32+'شاهین شهر و میمه'!F32+شهرضا!F32+فریدن!F32+فریدونشهر!F32+فلاورجان!F32+کاشان!F32+گلپایگان!F32+' لنجان'!F32+مبارکه!F32+نائین!F32+' نجف آباد'!F32+' نطنز'!F32</f>
        <v>47</v>
      </c>
      <c r="G32" s="68">
        <f>'آران و بیدگل'!G32+اردستان!G32+اصفهان!F32+برخوار!G32+'بوئین و میاندشت'!G32+'تیران و کرون'!G32+چادگان!G32+'خمینی شهر'!G32+خوانسار!G32+'خور وبیابانک'!G32+دهاقان!G32+سمیرم!G32+'شاهین شهر و میمه'!G32+شهرضا!G32+فریدن!G32+فریدونشهر!G32+فلاورجان!G32+کاشان!G32+گلپایگان!G32+' لنجان'!G32+مبارکه!G32+نائین!G32+' نجف آباد'!G32+' نطنز'!G32</f>
        <v>952</v>
      </c>
      <c r="H32" s="68">
        <f>'آران و بیدگل'!H32+اردستان!H32+اصفهان!G32+برخوار!H32+'بوئین و میاندشت'!H32+'تیران و کرون'!H32+چادگان!H32+'خمینی شهر'!H32+خوانسار!H32+'خور وبیابانک'!H32+دهاقان!H32+سمیرم!H32+'شاهین شهر و میمه'!H32+شهرضا!H32+فریدن!H32+فریدونشهر!H32+فلاورجان!H32+کاشان!H32+گلپایگان!H32+' لنجان'!H32+مبارکه!H32+نائین!H32+' نجف آباد'!H32+' نطنز'!H32</f>
        <v>0</v>
      </c>
      <c r="I32" s="68">
        <f>'آران و بیدگل'!I32+اردستان!I32+اصفهان!H32+برخوار!I32+'بوئین و میاندشت'!I32+'تیران و کرون'!I32+چادگان!I32+'خمینی شهر'!I32+خوانسار!I32+'خور وبیابانک'!I32+دهاقان!I32+سمیرم!I32+'شاهین شهر و میمه'!I32+شهرضا!I32+فریدن!I32+فریدونشهر!I32+فلاورجان!I32+کاشان!I32+گلپایگان!I32+' لنجان'!I32+مبارکه!I32+نائین!I32+' نجف آباد'!I32+' نطنز'!I32</f>
        <v>952</v>
      </c>
      <c r="J32" s="68">
        <f>'آران و بیدگل'!J32+اردستان!J32+اصفهان!I32+برخوار!J32+'بوئین و میاندشت'!J32+'تیران و کرون'!J32+چادگان!J32+'خمینی شهر'!J32+خوانسار!J32+'خور وبیابانک'!J32+دهاقان!J32+سمیرم!J32+'شاهین شهر و میمه'!J32+شهرضا!J32+فریدن!J32+فریدونشهر!J32+فلاورجان!J32+کاشان!J32+گلپایگان!J32+' لنجان'!J32+مبارکه!J32+نائین!J32+' نجف آباد'!J32+' نطنز'!J32</f>
        <v>999</v>
      </c>
      <c r="K32" s="68">
        <f>'آران و بیدگل'!K32+اردستان!K32+اصفهان!J32+برخوار!K32+'بوئین و میاندشت'!K32+'تیران و کرون'!K32+چادگان!K32+'خمینی شهر'!K32+خوانسار!K32+'خور وبیابانک'!K32+دهاقان!K32+سمیرم!K32+'شاهین شهر و میمه'!K32+شهرضا!K32+فریدن!K32+فریدونشهر!K32+فلاورجان!K32+کاشان!K32+گلپایگان!K32+' لنجان'!K32+مبارکه!K32+نائین!K32+' نجف آباد'!K32+' نطنز'!K32</f>
        <v>1172.0999999999999</v>
      </c>
      <c r="L32" s="68">
        <f>'آران و بیدگل'!L32+اردستان!L32+اصفهان!K32+برخوار!L32+'بوئین و میاندشت'!L32+'تیران و کرون'!L32+چادگان!L32+'خمینی شهر'!L32+خوانسار!L32+'خور وبیابانک'!L32+دهاقان!L32+سمیرم!L32+'شاهین شهر و میمه'!L32+شهرضا!L32+فریدن!L32+فریدونشهر!L32+فلاورجان!L32+کاشان!L32+گلپایگان!L32+' لنجان'!L32+مبارکه!L32+نائین!L32+' نجف آباد'!L32+' نطنز'!L32</f>
        <v>0</v>
      </c>
      <c r="M32" s="64">
        <f t="shared" si="0"/>
        <v>1172.0999999999999</v>
      </c>
      <c r="N32" s="77">
        <f t="shared" si="1"/>
        <v>1231.1974789915967</v>
      </c>
      <c r="O32" s="64"/>
    </row>
    <row r="33" spans="1:15" ht="20.25" thickBot="1">
      <c r="A33" s="94"/>
      <c r="B33" s="60" t="s">
        <v>96</v>
      </c>
      <c r="C33" s="61"/>
      <c r="D33" s="68">
        <f>'آران و بیدگل'!D33+اردستان!D33+اصفهان!C33+برخوار!D33+'بوئین و میاندشت'!D33+'تیران و کرون'!D33+چادگان!D33+'خمینی شهر'!D33+خوانسار!D33+'خور وبیابانک'!D33+دهاقان!D33+سمیرم!D33+'شاهین شهر و میمه'!D33+شهرضا!D33+فریدن!D33+فریدونشهر!D33+فلاورجان!D33+کاشان!D33+گلپایگان!D33+' لنجان'!D33+مبارکه!D33+نائین!D33+' نجف آباد'!D33+' نطنز'!D33</f>
        <v>505.2</v>
      </c>
      <c r="E33" s="68">
        <f>'آران و بیدگل'!E33+اردستان!E33+اصفهان!D33+برخوار!E33+'بوئین و میاندشت'!E33+'تیران و کرون'!E33+چادگان!E33+'خمینی شهر'!E33+خوانسار!E33+'خور وبیابانک'!E33+دهاقان!E33+سمیرم!E33+'شاهین شهر و میمه'!E33+شهرضا!E33+فریدن!E33+فریدونشهر!E33+فلاورجان!E33+کاشان!E33+گلپایگان!E33+' لنجان'!E33+مبارکه!E33+نائین!E33+' نجف آباد'!E33+' نطنز'!E33</f>
        <v>0</v>
      </c>
      <c r="F33" s="68">
        <f>'آران و بیدگل'!F33+اردستان!F33+اصفهان!E33+برخوار!F33+'بوئین و میاندشت'!F33+'تیران و کرون'!F33+چادگان!F33+'خمینی شهر'!F33+خوانسار!F33+'خور وبیابانک'!F33+دهاقان!F33+سمیرم!F33+'شاهین شهر و میمه'!F33+شهرضا!F33+فریدن!F33+فریدونشهر!F33+فلاورجان!F33+کاشان!F33+گلپایگان!F33+' لنجان'!F33+مبارکه!F33+نائین!F33+' نجف آباد'!F33+' نطنز'!F33</f>
        <v>505.2</v>
      </c>
      <c r="G33" s="68">
        <f>'آران و بیدگل'!G33+اردستان!G33+اصفهان!F33+برخوار!G33+'بوئین و میاندشت'!G33+'تیران و کرون'!G33+چادگان!G33+'خمینی شهر'!G33+خوانسار!G33+'خور وبیابانک'!G33+دهاقان!G33+سمیرم!G33+'شاهین شهر و میمه'!G33+شهرضا!G33+فریدن!G33+فریدونشهر!G33+فلاورجان!G33+کاشان!G33+گلپایگان!G33+' لنجان'!G33+مبارکه!G33+نائین!G33+' نجف آباد'!G33+' نطنز'!G33</f>
        <v>8692.9</v>
      </c>
      <c r="H33" s="68">
        <f>'آران و بیدگل'!H33+اردستان!H33+اصفهان!G33+برخوار!H33+'بوئین و میاندشت'!H33+'تیران و کرون'!H33+چادگان!H33+'خمینی شهر'!H33+خوانسار!H33+'خور وبیابانک'!H33+دهاقان!H33+سمیرم!H33+'شاهین شهر و میمه'!H33+شهرضا!H33+فریدن!H33+فریدونشهر!H33+فلاورجان!H33+کاشان!H33+گلپایگان!H33+' لنجان'!H33+مبارکه!H33+نائین!H33+' نجف آباد'!H33+' نطنز'!H33</f>
        <v>0</v>
      </c>
      <c r="I33" s="68">
        <f>'آران و بیدگل'!I33+اردستان!I33+اصفهان!H33+برخوار!I33+'بوئین و میاندشت'!I33+'تیران و کرون'!I33+چادگان!I33+'خمینی شهر'!I33+خوانسار!I33+'خور وبیابانک'!I33+دهاقان!I33+سمیرم!I33+'شاهین شهر و میمه'!I33+شهرضا!I33+فریدن!I33+فریدونشهر!I33+فلاورجان!I33+کاشان!I33+گلپایگان!I33+' لنجان'!I33+مبارکه!I33+نائین!I33+' نجف آباد'!I33+' نطنز'!I33</f>
        <v>8692.9</v>
      </c>
      <c r="J33" s="68">
        <f>'آران و بیدگل'!J33+اردستان!J33+اصفهان!I33+برخوار!J33+'بوئین و میاندشت'!J33+'تیران و کرون'!J33+چادگان!J33+'خمینی شهر'!J33+خوانسار!J33+'خور وبیابانک'!J33+دهاقان!J33+سمیرم!J33+'شاهین شهر و میمه'!J33+شهرضا!J33+فریدن!J33+فریدونشهر!J33+فلاورجان!J33+کاشان!J33+گلپایگان!J33+' لنجان'!J33+مبارکه!J33+نائین!J33+' نجف آباد'!J33+' نطنز'!J33</f>
        <v>9198.0999999999985</v>
      </c>
      <c r="K33" s="68">
        <f>'آران و بیدگل'!K33+اردستان!K33+اصفهان!J33+برخوار!K33+'بوئین و میاندشت'!K33+'تیران و کرون'!K33+چادگان!K33+'خمینی شهر'!K33+خوانسار!K33+'خور وبیابانک'!K33+دهاقان!K33+سمیرم!K33+'شاهین شهر و میمه'!K33+شهرضا!K33+فریدن!K33+فریدونشهر!K33+فلاورجان!K33+کاشان!K33+گلپایگان!K33+' لنجان'!K33+مبارکه!K33+نائین!K33+' نجف آباد'!K33+' نطنز'!K33</f>
        <v>84327.15</v>
      </c>
      <c r="L33" s="68">
        <f>'آران و بیدگل'!L33+اردستان!L33+اصفهان!K33+برخوار!L33+'بوئین و میاندشت'!L33+'تیران و کرون'!L33+چادگان!L33+'خمینی شهر'!L33+خوانسار!L33+'خور وبیابانک'!L33+دهاقان!L33+سمیرم!L33+'شاهین شهر و میمه'!L33+شهرضا!L33+فریدن!L33+فریدونشهر!L33+فلاورجان!L33+کاشان!L33+گلپایگان!L33+' لنجان'!L33+مبارکه!L33+نائین!L33+' نجف آباد'!L33+' نطنز'!L33</f>
        <v>0</v>
      </c>
      <c r="M33" s="64">
        <f t="shared" si="0"/>
        <v>84327.15</v>
      </c>
      <c r="N33" s="77">
        <f t="shared" si="1"/>
        <v>9700.6925191823211</v>
      </c>
      <c r="O33" s="64"/>
    </row>
    <row r="34" spans="1:15" ht="19.5" customHeight="1">
      <c r="A34" s="110" t="s">
        <v>69</v>
      </c>
      <c r="B34" s="110" t="s">
        <v>70</v>
      </c>
      <c r="C34" s="63" t="s">
        <v>71</v>
      </c>
      <c r="D34" s="68">
        <f>'آران و بیدگل'!D34+اردستان!D34+اصفهان!C34+برخوار!D34+'بوئین و میاندشت'!D34+'تیران و کرون'!D34+چادگان!D34+'خمینی شهر'!D34+خوانسار!D34+'خور وبیابانک'!D34+دهاقان!D34+سمیرم!D34+'شاهین شهر و میمه'!D34+شهرضا!D34+فریدن!D34+فریدونشهر!D34+فلاورجان!D34+کاشان!D34+گلپایگان!D34+' لنجان'!D34+مبارکه!D34+نائین!D34+' نجف آباد'!D34+' نطنز'!D34</f>
        <v>0</v>
      </c>
      <c r="E34" s="68">
        <f>'آران و بیدگل'!E34+اردستان!E34+اصفهان!D34+برخوار!E34+'بوئین و میاندشت'!E34+'تیران و کرون'!E34+چادگان!E34+'خمینی شهر'!E34+خوانسار!E34+'خور وبیابانک'!E34+دهاقان!E34+سمیرم!E34+'شاهین شهر و میمه'!E34+شهرضا!E34+فریدن!E34+فریدونشهر!E34+فلاورجان!E34+کاشان!E34+گلپایگان!E34+' لنجان'!E34+مبارکه!E34+نائین!E34+' نجف آباد'!E34+' نطنز'!E34</f>
        <v>0</v>
      </c>
      <c r="F34" s="68">
        <f>'آران و بیدگل'!F34+اردستان!F34+اصفهان!E34+برخوار!F34+'بوئین و میاندشت'!F34+'تیران و کرون'!F34+چادگان!F34+'خمینی شهر'!F34+خوانسار!F34+'خور وبیابانک'!F34+دهاقان!F34+سمیرم!F34+'شاهین شهر و میمه'!F34+شهرضا!F34+فریدن!F34+فریدونشهر!F34+فلاورجان!F34+کاشان!F34+گلپایگان!F34+' لنجان'!F34+مبارکه!F34+نائین!F34+' نجف آباد'!F34+' نطنز'!F34</f>
        <v>0</v>
      </c>
      <c r="G34" s="68">
        <f>'آران و بیدگل'!G34+اردستان!G34+اصفهان!F34+برخوار!G34+'بوئین و میاندشت'!G34+'تیران و کرون'!G34+چادگان!G34+'خمینی شهر'!G34+خوانسار!G34+'خور وبیابانک'!G34+دهاقان!G34+سمیرم!G34+'شاهین شهر و میمه'!G34+شهرضا!G34+فریدن!G34+فریدونشهر!G34+فلاورجان!G34+کاشان!G34+گلپایگان!G34+' لنجان'!G34+مبارکه!G34+نائین!G34+' نجف آباد'!G34+' نطنز'!G34</f>
        <v>876.30000000000007</v>
      </c>
      <c r="H34" s="68">
        <f>'آران و بیدگل'!H34+اردستان!H34+اصفهان!G34+برخوار!H34+'بوئین و میاندشت'!H34+'تیران و کرون'!H34+چادگان!H34+'خمینی شهر'!H34+خوانسار!H34+'خور وبیابانک'!H34+دهاقان!H34+سمیرم!H34+'شاهین شهر و میمه'!H34+شهرضا!H34+فریدن!H34+فریدونشهر!H34+فلاورجان!H34+کاشان!H34+گلپایگان!H34+' لنجان'!H34+مبارکه!H34+نائین!H34+' نجف آباد'!H34+' نطنز'!H34</f>
        <v>0</v>
      </c>
      <c r="I34" s="68">
        <f>'آران و بیدگل'!I34+اردستان!I34+اصفهان!H34+برخوار!I34+'بوئین و میاندشت'!I34+'تیران و کرون'!I34+چادگان!I34+'خمینی شهر'!I34+خوانسار!I34+'خور وبیابانک'!I34+دهاقان!I34+سمیرم!I34+'شاهین شهر و میمه'!I34+شهرضا!I34+فریدن!I34+فریدونشهر!I34+فلاورجان!I34+کاشان!I34+گلپایگان!I34+' لنجان'!I34+مبارکه!I34+نائین!I34+' نجف آباد'!I34+' نطنز'!I34</f>
        <v>876.30000000000007</v>
      </c>
      <c r="J34" s="68">
        <f>'آران و بیدگل'!J34+اردستان!J34+اصفهان!I34+برخوار!J34+'بوئین و میاندشت'!J34+'تیران و کرون'!J34+چادگان!J34+'خمینی شهر'!J34+خوانسار!J34+'خور وبیابانک'!J34+دهاقان!J34+سمیرم!J34+'شاهین شهر و میمه'!J34+شهرضا!J34+فریدن!J34+فریدونشهر!J34+فلاورجان!J34+کاشان!J34+گلپایگان!J34+' لنجان'!J34+مبارکه!J34+نائین!J34+' نجف آباد'!J34+' نطنز'!J34</f>
        <v>876.30000000000007</v>
      </c>
      <c r="K34" s="68">
        <f>'آران و بیدگل'!K34+اردستان!K34+اصفهان!J34+برخوار!K34+'بوئین و میاندشت'!K34+'تیران و کرون'!K34+چادگان!K34+'خمینی شهر'!K34+خوانسار!K34+'خور وبیابانک'!K34+دهاقان!K34+سمیرم!K34+'شاهین شهر و میمه'!K34+شهرضا!K34+فریدن!K34+فریدونشهر!K34+فلاورجان!K34+کاشان!K34+گلپایگان!K34+' لنجان'!K34+مبارکه!K34+نائین!K34+' نجف آباد'!K34+' نطنز'!K34</f>
        <v>156754</v>
      </c>
      <c r="L34" s="68">
        <f>'آران و بیدگل'!L34+اردستان!L34+اصفهان!K34+برخوار!L34+'بوئین و میاندشت'!L34+'تیران و کرون'!L34+چادگان!L34+'خمینی شهر'!L34+خوانسار!L34+'خور وبیابانک'!L34+دهاقان!L34+سمیرم!L34+'شاهین شهر و میمه'!L34+شهرضا!L34+فریدن!L34+فریدونشهر!L34+فلاورجان!L34+کاشان!L34+گلپایگان!L34+' لنجان'!L34+مبارکه!L34+نائین!L34+' نجف آباد'!L34+' نطنز'!L34</f>
        <v>0</v>
      </c>
      <c r="M34" s="64">
        <f t="shared" si="0"/>
        <v>156754</v>
      </c>
      <c r="N34" s="77">
        <f t="shared" si="1"/>
        <v>178881.66153143899</v>
      </c>
      <c r="O34" s="64"/>
    </row>
    <row r="35" spans="1:15" ht="19.5">
      <c r="A35" s="94"/>
      <c r="B35" s="94"/>
      <c r="C35" s="3" t="s">
        <v>22</v>
      </c>
      <c r="D35" s="68">
        <f>'آران و بیدگل'!D35+اردستان!D35+اصفهان!C35+برخوار!D35+'بوئین و میاندشت'!D35+'تیران و کرون'!D35+چادگان!D35+'خمینی شهر'!D35+خوانسار!D35+'خور وبیابانک'!D35+دهاقان!D35+سمیرم!D35+'شاهین شهر و میمه'!D35+شهرضا!D35+فریدن!D35+فریدونشهر!D35+فلاورجان!D35+کاشان!D35+گلپایگان!D35+' لنجان'!D35+مبارکه!D35+نائین!D35+' نجف آباد'!D35+' نطنز'!D35</f>
        <v>0</v>
      </c>
      <c r="E35" s="68">
        <f>'آران و بیدگل'!E35+اردستان!E35+اصفهان!D35+برخوار!E35+'بوئین و میاندشت'!E35+'تیران و کرون'!E35+چادگان!E35+'خمینی شهر'!E35+خوانسار!E35+'خور وبیابانک'!E35+دهاقان!E35+سمیرم!E35+'شاهین شهر و میمه'!E35+شهرضا!E35+فریدن!E35+فریدونشهر!E35+فلاورجان!E35+کاشان!E35+گلپایگان!E35+' لنجان'!E35+مبارکه!E35+نائین!E35+' نجف آباد'!E35+' نطنز'!E35</f>
        <v>0</v>
      </c>
      <c r="F35" s="68">
        <f>'آران و بیدگل'!F35+اردستان!F35+اصفهان!E35+برخوار!F35+'بوئین و میاندشت'!F35+'تیران و کرون'!F35+چادگان!F35+'خمینی شهر'!F35+خوانسار!F35+'خور وبیابانک'!F35+دهاقان!F35+سمیرم!F35+'شاهین شهر و میمه'!F35+شهرضا!F35+فریدن!F35+فریدونشهر!F35+فلاورجان!F35+کاشان!F35+گلپایگان!F35+' لنجان'!F35+مبارکه!F35+نائین!F35+' نجف آباد'!F35+' نطنز'!F35</f>
        <v>0</v>
      </c>
      <c r="G35" s="68">
        <f>'آران و بیدگل'!G35+اردستان!G35+اصفهان!F35+برخوار!G35+'بوئین و میاندشت'!G35+'تیران و کرون'!G35+چادگان!G35+'خمینی شهر'!G35+خوانسار!G35+'خور وبیابانک'!G35+دهاقان!G35+سمیرم!G35+'شاهین شهر و میمه'!G35+شهرضا!G35+فریدن!G35+فریدونشهر!G35+فلاورجان!G35+کاشان!G35+گلپایگان!G35+' لنجان'!G35+مبارکه!G35+نائین!G35+' نجف آباد'!G35+' نطنز'!G35</f>
        <v>169.30000000000004</v>
      </c>
      <c r="H35" s="68">
        <f>'آران و بیدگل'!H35+اردستان!H35+اصفهان!G35+برخوار!H35+'بوئین و میاندشت'!H35+'تیران و کرون'!H35+چادگان!H35+'خمینی شهر'!H35+خوانسار!H35+'خور وبیابانک'!H35+دهاقان!H35+سمیرم!H35+'شاهین شهر و میمه'!H35+شهرضا!H35+فریدن!H35+فریدونشهر!H35+فلاورجان!H35+کاشان!H35+گلپایگان!H35+' لنجان'!H35+مبارکه!H35+نائین!H35+' نجف آباد'!H35+' نطنز'!H35</f>
        <v>0</v>
      </c>
      <c r="I35" s="68">
        <f>'آران و بیدگل'!I35+اردستان!I35+اصفهان!H35+برخوار!I35+'بوئین و میاندشت'!I35+'تیران و کرون'!I35+چادگان!I35+'خمینی شهر'!I35+خوانسار!I35+'خور وبیابانک'!I35+دهاقان!I35+سمیرم!I35+'شاهین شهر و میمه'!I35+شهرضا!I35+فریدن!I35+فریدونشهر!I35+فلاورجان!I35+کاشان!I35+گلپایگان!I35+' لنجان'!I35+مبارکه!I35+نائین!I35+' نجف آباد'!I35+' نطنز'!I35</f>
        <v>169.30000000000004</v>
      </c>
      <c r="J35" s="68">
        <f>'آران و بیدگل'!J35+اردستان!J35+اصفهان!I35+برخوار!J35+'بوئین و میاندشت'!J35+'تیران و کرون'!J35+چادگان!J35+'خمینی شهر'!J35+خوانسار!J35+'خور وبیابانک'!J35+دهاقان!J35+سمیرم!J35+'شاهین شهر و میمه'!J35+شهرضا!J35+فریدن!J35+فریدونشهر!J35+فلاورجان!J35+کاشان!J35+گلپایگان!J35+' لنجان'!J35+مبارکه!J35+نائین!J35+' نجف آباد'!J35+' نطنز'!J35</f>
        <v>169.30000000000004</v>
      </c>
      <c r="K35" s="68">
        <f>'آران و بیدگل'!K35+اردستان!K35+اصفهان!J35+برخوار!K35+'بوئین و میاندشت'!K35+'تیران و کرون'!K35+چادگان!K35+'خمینی شهر'!K35+خوانسار!K35+'خور وبیابانک'!K35+دهاقان!K35+سمیرم!K35+'شاهین شهر و میمه'!K35+شهرضا!K35+فریدن!K35+فریدونشهر!K35+فلاورجان!K35+کاشان!K35+گلپایگان!K35+' لنجان'!K35+مبارکه!K35+نائین!K35+' نجف آباد'!K35+' نطنز'!K35</f>
        <v>31238</v>
      </c>
      <c r="L35" s="68">
        <f>'آران و بیدگل'!L35+اردستان!L35+اصفهان!K35+برخوار!L35+'بوئین و میاندشت'!L35+'تیران و کرون'!L35+چادگان!L35+'خمینی شهر'!L35+خوانسار!L35+'خور وبیابانک'!L35+دهاقان!L35+سمیرم!L35+'شاهین شهر و میمه'!L35+شهرضا!L35+فریدن!L35+فریدونشهر!L35+فلاورجان!L35+کاشان!L35+گلپایگان!L35+' لنجان'!L35+مبارکه!L35+نائین!L35+' نجف آباد'!L35+' نطنز'!L35</f>
        <v>0</v>
      </c>
      <c r="M35" s="64">
        <f t="shared" si="0"/>
        <v>31238</v>
      </c>
      <c r="N35" s="77">
        <f t="shared" si="1"/>
        <v>184512.69935026576</v>
      </c>
      <c r="O35" s="64"/>
    </row>
    <row r="36" spans="1:15" ht="19.5">
      <c r="A36" s="94"/>
      <c r="B36" s="94"/>
      <c r="C36" s="3" t="s">
        <v>23</v>
      </c>
      <c r="D36" s="68">
        <f>'آران و بیدگل'!D36+اردستان!D36+اصفهان!C36+برخوار!D36+'بوئین و میاندشت'!D36+'تیران و کرون'!D36+چادگان!D36+'خمینی شهر'!D36+خوانسار!D36+'خور وبیابانک'!D36+دهاقان!D36+سمیرم!D36+'شاهین شهر و میمه'!D36+شهرضا!D36+فریدن!D36+فریدونشهر!D36+فلاورجان!D36+کاشان!D36+گلپایگان!D36+' لنجان'!D36+مبارکه!D36+نائین!D36+' نجف آباد'!D36+' نطنز'!D36</f>
        <v>0</v>
      </c>
      <c r="E36" s="68">
        <f>'آران و بیدگل'!E36+اردستان!E36+اصفهان!D36+برخوار!E36+'بوئین و میاندشت'!E36+'تیران و کرون'!E36+چادگان!E36+'خمینی شهر'!E36+خوانسار!E36+'خور وبیابانک'!E36+دهاقان!E36+سمیرم!E36+'شاهین شهر و میمه'!E36+شهرضا!E36+فریدن!E36+فریدونشهر!E36+فلاورجان!E36+کاشان!E36+گلپایگان!E36+' لنجان'!E36+مبارکه!E36+نائین!E36+' نجف آباد'!E36+' نطنز'!E36</f>
        <v>0</v>
      </c>
      <c r="F36" s="68">
        <f>'آران و بیدگل'!F36+اردستان!F36+اصفهان!E36+برخوار!F36+'بوئین و میاندشت'!F36+'تیران و کرون'!F36+چادگان!F36+'خمینی شهر'!F36+خوانسار!F36+'خور وبیابانک'!F36+دهاقان!F36+سمیرم!F36+'شاهین شهر و میمه'!F36+شهرضا!F36+فریدن!F36+فریدونشهر!F36+فلاورجان!F36+کاشان!F36+گلپایگان!F36+' لنجان'!F36+مبارکه!F36+نائین!F36+' نجف آباد'!F36+' نطنز'!F36</f>
        <v>0</v>
      </c>
      <c r="G36" s="68">
        <f>'آران و بیدگل'!G36+اردستان!G36+اصفهان!F36+برخوار!G36+'بوئین و میاندشت'!G36+'تیران و کرون'!G36+چادگان!G36+'خمینی شهر'!G36+خوانسار!G36+'خور وبیابانک'!G36+دهاقان!G36+سمیرم!G36+'شاهین شهر و میمه'!G36+شهرضا!G36+فریدن!G36+فریدونشهر!G36+فلاورجان!G36+کاشان!G36+گلپایگان!G36+' لنجان'!G36+مبارکه!G36+نائین!G36+' نجف آباد'!G36+' نطنز'!G36</f>
        <v>577.79999999999984</v>
      </c>
      <c r="H36" s="68">
        <f>'آران و بیدگل'!H36+اردستان!H36+اصفهان!G36+برخوار!H36+'بوئین و میاندشت'!H36+'تیران و کرون'!H36+چادگان!H36+'خمینی شهر'!H36+خوانسار!H36+'خور وبیابانک'!H36+دهاقان!H36+سمیرم!H36+'شاهین شهر و میمه'!H36+شهرضا!H36+فریدن!H36+فریدونشهر!H36+فلاورجان!H36+کاشان!H36+گلپایگان!H36+' لنجان'!H36+مبارکه!H36+نائین!H36+' نجف آباد'!H36+' نطنز'!H36</f>
        <v>0</v>
      </c>
      <c r="I36" s="68">
        <f>'آران و بیدگل'!I36+اردستان!I36+اصفهان!H36+برخوار!I36+'بوئین و میاندشت'!I36+'تیران و کرون'!I36+چادگان!I36+'خمینی شهر'!I36+خوانسار!I36+'خور وبیابانک'!I36+دهاقان!I36+سمیرم!I36+'شاهین شهر و میمه'!I36+شهرضا!I36+فریدن!I36+فریدونشهر!I36+فلاورجان!I36+کاشان!I36+گلپایگان!I36+' لنجان'!I36+مبارکه!I36+نائین!I36+' نجف آباد'!I36+' نطنز'!I36</f>
        <v>577.79999999999984</v>
      </c>
      <c r="J36" s="68">
        <f>'آران و بیدگل'!J36+اردستان!J36+اصفهان!I36+برخوار!J36+'بوئین و میاندشت'!J36+'تیران و کرون'!J36+چادگان!J36+'خمینی شهر'!J36+خوانسار!J36+'خور وبیابانک'!J36+دهاقان!J36+سمیرم!J36+'شاهین شهر و میمه'!J36+شهرضا!J36+فریدن!J36+فریدونشهر!J36+فلاورجان!J36+کاشان!J36+گلپایگان!J36+' لنجان'!J36+مبارکه!J36+نائین!J36+' نجف آباد'!J36+' نطنز'!J36</f>
        <v>577.79999999999984</v>
      </c>
      <c r="K36" s="68">
        <f>'آران و بیدگل'!K36+اردستان!K36+اصفهان!J36+برخوار!K36+'بوئین و میاندشت'!K36+'تیران و کرون'!K36+چادگان!K36+'خمینی شهر'!K36+خوانسار!K36+'خور وبیابانک'!K36+دهاقان!K36+سمیرم!K36+'شاهین شهر و میمه'!K36+شهرضا!K36+فریدن!K36+فریدونشهر!K36+فلاورجان!K36+کاشان!K36+گلپایگان!K36+' لنجان'!K36+مبارکه!K36+نائین!K36+' نجف آباد'!K36+' نطنز'!K36</f>
        <v>79565</v>
      </c>
      <c r="L36" s="68">
        <f>'آران و بیدگل'!L36+اردستان!L36+اصفهان!K36+برخوار!L36+'بوئین و میاندشت'!L36+'تیران و کرون'!L36+چادگان!L36+'خمینی شهر'!L36+خوانسار!L36+'خور وبیابانک'!L36+دهاقان!L36+سمیرم!L36+'شاهین شهر و میمه'!L36+شهرضا!L36+فریدن!L36+فریدونشهر!L36+فلاورجان!L36+کاشان!L36+گلپایگان!L36+' لنجان'!L36+مبارکه!L36+نائین!L36+' نجف آباد'!L36+' نطنز'!L36</f>
        <v>0</v>
      </c>
      <c r="M36" s="64">
        <f t="shared" si="0"/>
        <v>79565</v>
      </c>
      <c r="N36" s="77">
        <f t="shared" si="1"/>
        <v>137703.35756317069</v>
      </c>
      <c r="O36" s="64"/>
    </row>
    <row r="37" spans="1:15" ht="19.5">
      <c r="A37" s="94"/>
      <c r="B37" s="94"/>
      <c r="C37" s="3" t="s">
        <v>24</v>
      </c>
      <c r="D37" s="68">
        <f>'آران و بیدگل'!D37+اردستان!D37+اصفهان!C37+برخوار!D37+'بوئین و میاندشت'!D37+'تیران و کرون'!D37+چادگان!D37+'خمینی شهر'!D37+خوانسار!D37+'خور وبیابانک'!D37+دهاقان!D37+سمیرم!D37+'شاهین شهر و میمه'!D37+شهرضا!D37+فریدن!D37+فریدونشهر!D37+فلاورجان!D37+کاشان!D37+گلپایگان!D37+' لنجان'!D37+مبارکه!D37+نائین!D37+' نجف آباد'!D37+' نطنز'!D37</f>
        <v>0</v>
      </c>
      <c r="E37" s="68">
        <f>'آران و بیدگل'!E37+اردستان!E37+اصفهان!D37+برخوار!E37+'بوئین و میاندشت'!E37+'تیران و کرون'!E37+چادگان!E37+'خمینی شهر'!E37+خوانسار!E37+'خور وبیابانک'!E37+دهاقان!E37+سمیرم!E37+'شاهین شهر و میمه'!E37+شهرضا!E37+فریدن!E37+فریدونشهر!E37+فلاورجان!E37+کاشان!E37+گلپایگان!E37+' لنجان'!E37+مبارکه!E37+نائین!E37+' نجف آباد'!E37+' نطنز'!E37</f>
        <v>0</v>
      </c>
      <c r="F37" s="68">
        <f>'آران و بیدگل'!F37+اردستان!F37+اصفهان!E37+برخوار!F37+'بوئین و میاندشت'!F37+'تیران و کرون'!F37+چادگان!F37+'خمینی شهر'!F37+خوانسار!F37+'خور وبیابانک'!F37+دهاقان!F37+سمیرم!F37+'شاهین شهر و میمه'!F37+شهرضا!F37+فریدن!F37+فریدونشهر!F37+فلاورجان!F37+کاشان!F37+گلپایگان!F37+' لنجان'!F37+مبارکه!F37+نائین!F37+' نجف آباد'!F37+' نطنز'!F37</f>
        <v>0</v>
      </c>
      <c r="G37" s="68">
        <f>'آران و بیدگل'!G37+اردستان!G37+اصفهان!F37+برخوار!G37+'بوئین و میاندشت'!G37+'تیران و کرون'!G37+چادگان!G37+'خمینی شهر'!G37+خوانسار!G37+'خور وبیابانک'!G37+دهاقان!G37+سمیرم!G37+'شاهین شهر و میمه'!G37+شهرضا!G37+فریدن!G37+فریدونشهر!G37+فلاورجان!G37+کاشان!G37+گلپایگان!G37+' لنجان'!G37+مبارکه!G37+نائین!G37+' نجف آباد'!G37+' نطنز'!G37</f>
        <v>31.8</v>
      </c>
      <c r="H37" s="68">
        <f>'آران و بیدگل'!H37+اردستان!H37+اصفهان!G37+برخوار!H37+'بوئین و میاندشت'!H37+'تیران و کرون'!H37+چادگان!H37+'خمینی شهر'!H37+خوانسار!H37+'خور وبیابانک'!H37+دهاقان!H37+سمیرم!H37+'شاهین شهر و میمه'!H37+شهرضا!H37+فریدن!H37+فریدونشهر!H37+فلاورجان!H37+کاشان!H37+گلپایگان!H37+' لنجان'!H37+مبارکه!H37+نائین!H37+' نجف آباد'!H37+' نطنز'!H37</f>
        <v>0</v>
      </c>
      <c r="I37" s="68">
        <f>'آران و بیدگل'!I37+اردستان!I37+اصفهان!H37+برخوار!I37+'بوئین و میاندشت'!I37+'تیران و کرون'!I37+چادگان!I37+'خمینی شهر'!I37+خوانسار!I37+'خور وبیابانک'!I37+دهاقان!I37+سمیرم!I37+'شاهین شهر و میمه'!I37+شهرضا!I37+فریدن!I37+فریدونشهر!I37+فلاورجان!I37+کاشان!I37+گلپایگان!I37+' لنجان'!I37+مبارکه!I37+نائین!I37+' نجف آباد'!I37+' نطنز'!I37</f>
        <v>31.8</v>
      </c>
      <c r="J37" s="68">
        <f>'آران و بیدگل'!J37+اردستان!J37+اصفهان!I37+برخوار!J37+'بوئین و میاندشت'!J37+'تیران و کرون'!J37+چادگان!J37+'خمینی شهر'!J37+خوانسار!J37+'خور وبیابانک'!J37+دهاقان!J37+سمیرم!J37+'شاهین شهر و میمه'!J37+شهرضا!J37+فریدن!J37+فریدونشهر!J37+فلاورجان!J37+کاشان!J37+گلپایگان!J37+' لنجان'!J37+مبارکه!J37+نائین!J37+' نجف آباد'!J37+' نطنز'!J37</f>
        <v>31.8</v>
      </c>
      <c r="K37" s="68">
        <f>'آران و بیدگل'!K37+اردستان!K37+اصفهان!J37+برخوار!K37+'بوئین و میاندشت'!K37+'تیران و کرون'!K37+چادگان!K37+'خمینی شهر'!K37+خوانسار!K37+'خور وبیابانک'!K37+دهاقان!K37+سمیرم!K37+'شاهین شهر و میمه'!K37+شهرضا!K37+فریدن!K37+فریدونشهر!K37+فلاورجان!K37+کاشان!K37+گلپایگان!K37+' لنجان'!K37+مبارکه!K37+نائین!K37+' نجف آباد'!K37+' نطنز'!K37</f>
        <v>6351</v>
      </c>
      <c r="L37" s="68">
        <f>'آران و بیدگل'!L37+اردستان!L37+اصفهان!K37+برخوار!L37+'بوئین و میاندشت'!L37+'تیران و کرون'!L37+چادگان!L37+'خمینی شهر'!L37+خوانسار!L37+'خور وبیابانک'!L37+دهاقان!L37+سمیرم!L37+'شاهین شهر و میمه'!L37+شهرضا!L37+فریدن!L37+فریدونشهر!L37+فلاورجان!L37+کاشان!L37+گلپایگان!L37+' لنجان'!L37+مبارکه!L37+نائین!L37+' نجف آباد'!L37+' نطنز'!L37</f>
        <v>0</v>
      </c>
      <c r="M37" s="64">
        <f t="shared" si="0"/>
        <v>6351</v>
      </c>
      <c r="N37" s="77">
        <f t="shared" si="1"/>
        <v>199716.98113207548</v>
      </c>
      <c r="O37" s="64"/>
    </row>
    <row r="38" spans="1:15" ht="19.5">
      <c r="A38" s="94"/>
      <c r="B38" s="94"/>
      <c r="C38" s="3" t="s">
        <v>25</v>
      </c>
      <c r="D38" s="68">
        <f>'آران و بیدگل'!D38+اردستان!D38+اصفهان!C38+برخوار!D38+'بوئین و میاندشت'!D38+'تیران و کرون'!D38+چادگان!D38+'خمینی شهر'!D38+خوانسار!D38+'خور وبیابانک'!D38+دهاقان!D38+سمیرم!D38+'شاهین شهر و میمه'!D38+شهرضا!D38+فریدن!D38+فریدونشهر!D38+فلاورجان!D38+کاشان!D38+گلپایگان!D38+' لنجان'!D38+مبارکه!D38+نائین!D38+' نجف آباد'!D38+' نطنز'!D38</f>
        <v>0</v>
      </c>
      <c r="E38" s="68">
        <f>'آران و بیدگل'!E38+اردستان!E38+اصفهان!D38+برخوار!E38+'بوئین و میاندشت'!E38+'تیران و کرون'!E38+چادگان!E38+'خمینی شهر'!E38+خوانسار!E38+'خور وبیابانک'!E38+دهاقان!E38+سمیرم!E38+'شاهین شهر و میمه'!E38+شهرضا!E38+فریدن!E38+فریدونشهر!E38+فلاورجان!E38+کاشان!E38+گلپایگان!E38+' لنجان'!E38+مبارکه!E38+نائین!E38+' نجف آباد'!E38+' نطنز'!E38</f>
        <v>0</v>
      </c>
      <c r="F38" s="68">
        <f>'آران و بیدگل'!F38+اردستان!F38+اصفهان!E38+برخوار!F38+'بوئین و میاندشت'!F38+'تیران و کرون'!F38+چادگان!F38+'خمینی شهر'!F38+خوانسار!F38+'خور وبیابانک'!F38+دهاقان!F38+سمیرم!F38+'شاهین شهر و میمه'!F38+شهرضا!F38+فریدن!F38+فریدونشهر!F38+فلاورجان!F38+کاشان!F38+گلپایگان!F38+' لنجان'!F38+مبارکه!F38+نائین!F38+' نجف آباد'!F38+' نطنز'!F38</f>
        <v>0</v>
      </c>
      <c r="G38" s="68">
        <f>'آران و بیدگل'!G38+اردستان!G38+اصفهان!F38+برخوار!G38+'بوئین و میاندشت'!G38+'تیران و کرون'!G38+چادگان!G38+'خمینی شهر'!G38+خوانسار!G38+'خور وبیابانک'!G38+دهاقان!G38+سمیرم!G38+'شاهین شهر و میمه'!G38+شهرضا!G38+فریدن!G38+فریدونشهر!G38+فلاورجان!G38+کاشان!G38+گلپایگان!G38+' لنجان'!G38+مبارکه!G38+نائین!G38+' نجف آباد'!G38+' نطنز'!G38</f>
        <v>384.2</v>
      </c>
      <c r="H38" s="68">
        <f>'آران و بیدگل'!H38+اردستان!H38+اصفهان!G38+برخوار!H38+'بوئین و میاندشت'!H38+'تیران و کرون'!H38+چادگان!H38+'خمینی شهر'!H38+خوانسار!H38+'خور وبیابانک'!H38+دهاقان!H38+سمیرم!H38+'شاهین شهر و میمه'!H38+شهرضا!H38+فریدن!H38+فریدونشهر!H38+فلاورجان!H38+کاشان!H38+گلپایگان!H38+' لنجان'!H38+مبارکه!H38+نائین!H38+' نجف آباد'!H38+' نطنز'!H38</f>
        <v>0</v>
      </c>
      <c r="I38" s="68">
        <f>'آران و بیدگل'!I38+اردستان!I38+اصفهان!H38+برخوار!I38+'بوئین و میاندشت'!I38+'تیران و کرون'!I38+چادگان!I38+'خمینی شهر'!I38+خوانسار!I38+'خور وبیابانک'!I38+دهاقان!I38+سمیرم!I38+'شاهین شهر و میمه'!I38+شهرضا!I38+فریدن!I38+فریدونشهر!I38+فلاورجان!I38+کاشان!I38+گلپایگان!I38+' لنجان'!I38+مبارکه!I38+نائین!I38+' نجف آباد'!I38+' نطنز'!I38</f>
        <v>384.2</v>
      </c>
      <c r="J38" s="68">
        <f>'آران و بیدگل'!J38+اردستان!J38+اصفهان!I38+برخوار!J38+'بوئین و میاندشت'!J38+'تیران و کرون'!J38+چادگان!J38+'خمینی شهر'!J38+خوانسار!J38+'خور وبیابانک'!J38+دهاقان!J38+سمیرم!J38+'شاهین شهر و میمه'!J38+شهرضا!J38+فریدن!J38+فریدونشهر!J38+فلاورجان!J38+کاشان!J38+گلپایگان!J38+' لنجان'!J38+مبارکه!J38+نائین!J38+' نجف آباد'!J38+' نطنز'!J38</f>
        <v>384.2</v>
      </c>
      <c r="K38" s="68">
        <f>'آران و بیدگل'!K38+اردستان!K38+اصفهان!J38+برخوار!K38+'بوئین و میاندشت'!K38+'تیران و کرون'!K38+چادگان!K38+'خمینی شهر'!K38+خوانسار!K38+'خور وبیابانک'!K38+دهاقان!K38+سمیرم!K38+'شاهین شهر و میمه'!K38+شهرضا!K38+فریدن!K38+فریدونشهر!K38+فلاورجان!K38+کاشان!K38+گلپایگان!K38+' لنجان'!K38+مبارکه!K38+نائین!K38+' نجف آباد'!K38+' نطنز'!K38</f>
        <v>26155</v>
      </c>
      <c r="L38" s="68">
        <f>'آران و بیدگل'!L38+اردستان!L38+اصفهان!K38+برخوار!L38+'بوئین و میاندشت'!L38+'تیران و کرون'!L38+چادگان!L38+'خمینی شهر'!L38+خوانسار!L38+'خور وبیابانک'!L38+دهاقان!L38+سمیرم!L38+'شاهین شهر و میمه'!L38+شهرضا!L38+فریدن!L38+فریدونشهر!L38+فلاورجان!L38+کاشان!L38+گلپایگان!L38+' لنجان'!L38+مبارکه!L38+نائین!L38+' نجف آباد'!L38+' نطنز'!L38</f>
        <v>0</v>
      </c>
      <c r="M38" s="64">
        <f t="shared" si="0"/>
        <v>26155</v>
      </c>
      <c r="N38" s="77">
        <f t="shared" si="1"/>
        <v>68076.52264445601</v>
      </c>
      <c r="O38" s="64"/>
    </row>
    <row r="39" spans="1:15" ht="19.5">
      <c r="A39" s="94"/>
      <c r="B39" s="95"/>
      <c r="C39" s="59" t="s">
        <v>72</v>
      </c>
      <c r="D39" s="68">
        <f>'آران و بیدگل'!D39+اردستان!D39+اصفهان!C39+برخوار!D39+'بوئین و میاندشت'!D39+'تیران و کرون'!D39+چادگان!D39+'خمینی شهر'!D39+خوانسار!D39+'خور وبیابانک'!D39+دهاقان!D39+سمیرم!D39+'شاهین شهر و میمه'!D39+شهرضا!D39+فریدن!D39+فریدونشهر!D39+فلاورجان!D39+کاشان!D39+گلپایگان!D39+' لنجان'!D39+مبارکه!D39+نائین!D39+' نجف آباد'!D39+' نطنز'!D39</f>
        <v>0</v>
      </c>
      <c r="E39" s="68">
        <f>'آران و بیدگل'!E39+اردستان!E39+اصفهان!D39+برخوار!E39+'بوئین و میاندشت'!E39+'تیران و کرون'!E39+چادگان!E39+'خمینی شهر'!E39+خوانسار!E39+'خور وبیابانک'!E39+دهاقان!E39+سمیرم!E39+'شاهین شهر و میمه'!E39+شهرضا!E39+فریدن!E39+فریدونشهر!E39+فلاورجان!E39+کاشان!E39+گلپایگان!E39+' لنجان'!E39+مبارکه!E39+نائین!E39+' نجف آباد'!E39+' نطنز'!E39</f>
        <v>0</v>
      </c>
      <c r="F39" s="68">
        <f>'آران و بیدگل'!F39+اردستان!F39+اصفهان!E39+برخوار!F39+'بوئین و میاندشت'!F39+'تیران و کرون'!F39+چادگان!F39+'خمینی شهر'!F39+خوانسار!F39+'خور وبیابانک'!F39+دهاقان!F39+سمیرم!F39+'شاهین شهر و میمه'!F39+شهرضا!F39+فریدن!F39+فریدونشهر!F39+فلاورجان!F39+کاشان!F39+گلپایگان!F39+' لنجان'!F39+مبارکه!F39+نائین!F39+' نجف آباد'!F39+' نطنز'!F39</f>
        <v>0</v>
      </c>
      <c r="G39" s="68">
        <f>'آران و بیدگل'!G39+اردستان!G39+اصفهان!F39+برخوار!G39+'بوئین و میاندشت'!G39+'تیران و کرون'!G39+چادگان!G39+'خمینی شهر'!G39+خوانسار!G39+'خور وبیابانک'!G39+دهاقان!G39+سمیرم!G39+'شاهین شهر و میمه'!G39+شهرضا!G39+فریدن!G39+فریدونشهر!G39+فلاورجان!G39+کاشان!G39+گلپایگان!G39+' لنجان'!G39+مبارکه!G39+نائین!G39+' نجف آباد'!G39+' نطنز'!G39</f>
        <v>2039.3999999999994</v>
      </c>
      <c r="H39" s="68">
        <f>'آران و بیدگل'!H39+اردستان!H39+اصفهان!G39+برخوار!H39+'بوئین و میاندشت'!H39+'تیران و کرون'!H39+چادگان!H39+'خمینی شهر'!H39+خوانسار!H39+'خور وبیابانک'!H39+دهاقان!H39+سمیرم!H39+'شاهین شهر و میمه'!H39+شهرضا!H39+فریدن!H39+فریدونشهر!H39+فلاورجان!H39+کاشان!H39+گلپایگان!H39+' لنجان'!H39+مبارکه!H39+نائین!H39+' نجف آباد'!H39+' نطنز'!H39</f>
        <v>0</v>
      </c>
      <c r="I39" s="68">
        <f>'آران و بیدگل'!I39+اردستان!I39+اصفهان!H39+برخوار!I39+'بوئین و میاندشت'!I39+'تیران و کرون'!I39+چادگان!I39+'خمینی شهر'!I39+خوانسار!I39+'خور وبیابانک'!I39+دهاقان!I39+سمیرم!I39+'شاهین شهر و میمه'!I39+شهرضا!I39+فریدن!I39+فریدونشهر!I39+فلاورجان!I39+کاشان!I39+گلپایگان!I39+' لنجان'!I39+مبارکه!I39+نائین!I39+' نجف آباد'!I39+' نطنز'!I39</f>
        <v>2039.3999999999994</v>
      </c>
      <c r="J39" s="68">
        <f>'آران و بیدگل'!J39+اردستان!J39+اصفهان!I39+برخوار!J39+'بوئین و میاندشت'!J39+'تیران و کرون'!J39+چادگان!J39+'خمینی شهر'!J39+خوانسار!J39+'خور وبیابانک'!J39+دهاقان!J39+سمیرم!J39+'شاهین شهر و میمه'!J39+شهرضا!J39+فریدن!J39+فریدونشهر!J39+فلاورجان!J39+کاشان!J39+گلپایگان!J39+' لنجان'!J39+مبارکه!J39+نائین!J39+' نجف آباد'!J39+' نطنز'!J39</f>
        <v>2039.3999999999994</v>
      </c>
      <c r="K39" s="68">
        <f>'آران و بیدگل'!K39+اردستان!K39+اصفهان!J39+برخوار!K39+'بوئین و میاندشت'!K39+'تیران و کرون'!K39+چادگان!K39+'خمینی شهر'!K39+خوانسار!K39+'خور وبیابانک'!K39+دهاقان!K39+سمیرم!K39+'شاهین شهر و میمه'!K39+شهرضا!K39+فریدن!K39+فریدونشهر!K39+فلاورجان!K39+کاشان!K39+گلپایگان!K39+' لنجان'!K39+مبارکه!K39+نائین!K39+' نجف آباد'!K39+' نطنز'!K39</f>
        <v>300063</v>
      </c>
      <c r="L39" s="68">
        <f>'آران و بیدگل'!L39+اردستان!L39+اصفهان!K39+برخوار!L39+'بوئین و میاندشت'!L39+'تیران و کرون'!L39+چادگان!L39+'خمینی شهر'!L39+خوانسار!L39+'خور وبیابانک'!L39+دهاقان!L39+سمیرم!L39+'شاهین شهر و میمه'!L39+شهرضا!L39+فریدن!L39+فریدونشهر!L39+فلاورجان!L39+کاشان!L39+گلپایگان!L39+' لنجان'!L39+مبارکه!L39+نائین!L39+' نجف آباد'!L39+' نطنز'!L39</f>
        <v>0</v>
      </c>
      <c r="M39" s="64">
        <f t="shared" si="0"/>
        <v>300063</v>
      </c>
      <c r="N39" s="77">
        <f t="shared" si="1"/>
        <v>147132.98028832013</v>
      </c>
      <c r="O39" s="64"/>
    </row>
    <row r="40" spans="1:15" ht="39" customHeight="1">
      <c r="A40" s="94"/>
      <c r="B40" s="93" t="s">
        <v>73</v>
      </c>
      <c r="C40" s="3" t="s">
        <v>21</v>
      </c>
      <c r="D40" s="68">
        <f>'آران و بیدگل'!D40+اردستان!D40+اصفهان!C40+برخوار!D40+'بوئین و میاندشت'!D40+'تیران و کرون'!D40+چادگان!D40+'خمینی شهر'!D40+خوانسار!D40+'خور وبیابانک'!D40+دهاقان!D40+سمیرم!D40+'شاهین شهر و میمه'!D40+شهرضا!D40+فریدن!D40+فریدونشهر!D40+فلاورجان!D40+کاشان!D40+گلپایگان!D40+' لنجان'!D40+مبارکه!D40+نائین!D40+' نجف آباد'!D40+' نطنز'!D40</f>
        <v>0</v>
      </c>
      <c r="E40" s="68">
        <f>'آران و بیدگل'!E40+اردستان!E40+اصفهان!D40+برخوار!E40+'بوئین و میاندشت'!E40+'تیران و کرون'!E40+چادگان!E40+'خمینی شهر'!E40+خوانسار!E40+'خور وبیابانک'!E40+دهاقان!E40+سمیرم!E40+'شاهین شهر و میمه'!E40+شهرضا!E40+فریدن!E40+فریدونشهر!E40+فلاورجان!E40+کاشان!E40+گلپایگان!E40+' لنجان'!E40+مبارکه!E40+نائین!E40+' نجف آباد'!E40+' نطنز'!E40</f>
        <v>0</v>
      </c>
      <c r="F40" s="68">
        <f>'آران و بیدگل'!F40+اردستان!F40+اصفهان!E40+برخوار!F40+'بوئین و میاندشت'!F40+'تیران و کرون'!F40+چادگان!F40+'خمینی شهر'!F40+خوانسار!F40+'خور وبیابانک'!F40+دهاقان!F40+سمیرم!F40+'شاهین شهر و میمه'!F40+شهرضا!F40+فریدن!F40+فریدونشهر!F40+فلاورجان!F40+کاشان!F40+گلپایگان!F40+' لنجان'!F40+مبارکه!F40+نائین!F40+' نجف آباد'!F40+' نطنز'!F40</f>
        <v>0</v>
      </c>
      <c r="G40" s="68">
        <f>'آران و بیدگل'!G40+اردستان!G40+اصفهان!F40+برخوار!G40+'بوئین و میاندشت'!G40+'تیران و کرون'!G40+چادگان!G40+'خمینی شهر'!G40+خوانسار!G40+'خور وبیابانک'!G40+دهاقان!G40+سمیرم!G40+'شاهین شهر و میمه'!G40+شهرضا!G40+فریدن!G40+فریدونشهر!G40+فلاورجان!G40+کاشان!G40+گلپایگان!G40+' لنجان'!G40+مبارکه!G40+نائین!G40+' نجف آباد'!G40+' نطنز'!G40</f>
        <v>15.2</v>
      </c>
      <c r="H40" s="68">
        <f>'آران و بیدگل'!H40+اردستان!H40+اصفهان!G40+برخوار!H40+'بوئین و میاندشت'!H40+'تیران و کرون'!H40+چادگان!H40+'خمینی شهر'!H40+خوانسار!H40+'خور وبیابانک'!H40+دهاقان!H40+سمیرم!H40+'شاهین شهر و میمه'!H40+شهرضا!H40+فریدن!H40+فریدونشهر!H40+فلاورجان!H40+کاشان!H40+گلپایگان!H40+' لنجان'!H40+مبارکه!H40+نائین!H40+' نجف آباد'!H40+' نطنز'!H40</f>
        <v>0</v>
      </c>
      <c r="I40" s="68">
        <f>'آران و بیدگل'!I40+اردستان!I40+اصفهان!H40+برخوار!I40+'بوئین و میاندشت'!I40+'تیران و کرون'!I40+چادگان!I40+'خمینی شهر'!I40+خوانسار!I40+'خور وبیابانک'!I40+دهاقان!I40+سمیرم!I40+'شاهین شهر و میمه'!I40+شهرضا!I40+فریدن!I40+فریدونشهر!I40+فلاورجان!I40+کاشان!I40+گلپایگان!I40+' لنجان'!I40+مبارکه!I40+نائین!I40+' نجف آباد'!I40+' نطنز'!I40</f>
        <v>15.2</v>
      </c>
      <c r="J40" s="68">
        <f>'آران و بیدگل'!J40+اردستان!J40+اصفهان!I40+برخوار!J40+'بوئین و میاندشت'!J40+'تیران و کرون'!J40+چادگان!J40+'خمینی شهر'!J40+خوانسار!J40+'خور وبیابانک'!J40+دهاقان!J40+سمیرم!J40+'شاهین شهر و میمه'!J40+شهرضا!J40+فریدن!J40+فریدونشهر!J40+فلاورجان!J40+کاشان!J40+گلپایگان!J40+' لنجان'!J40+مبارکه!J40+نائین!J40+' نجف آباد'!J40+' نطنز'!J40</f>
        <v>15.2</v>
      </c>
      <c r="K40" s="68">
        <f>'آران و بیدگل'!K40+اردستان!K40+اصفهان!J40+برخوار!K40+'بوئین و میاندشت'!K40+'تیران و کرون'!K40+چادگان!K40+'خمینی شهر'!K40+خوانسار!K40+'خور وبیابانک'!K40+دهاقان!K40+سمیرم!K40+'شاهین شهر و میمه'!K40+شهرضا!K40+فریدن!K40+فریدونشهر!K40+فلاورجان!K40+کاشان!K40+گلپایگان!K40+' لنجان'!K40+مبارکه!K40+نائین!K40+' نجف آباد'!K40+' نطنز'!K40</f>
        <v>254</v>
      </c>
      <c r="L40" s="68">
        <f>'آران و بیدگل'!L40+اردستان!L40+اصفهان!K40+برخوار!L40+'بوئین و میاندشت'!L40+'تیران و کرون'!L40+چادگان!L40+'خمینی شهر'!L40+خوانسار!L40+'خور وبیابانک'!L40+دهاقان!L40+سمیرم!L40+'شاهین شهر و میمه'!L40+شهرضا!L40+فریدن!L40+فریدونشهر!L40+فلاورجان!L40+کاشان!L40+گلپایگان!L40+' لنجان'!L40+مبارکه!L40+نائین!L40+' نجف آباد'!L40+' نطنز'!L40</f>
        <v>0</v>
      </c>
      <c r="M40" s="64">
        <f t="shared" si="0"/>
        <v>254</v>
      </c>
      <c r="N40" s="77">
        <f t="shared" si="1"/>
        <v>16710.526315789473</v>
      </c>
      <c r="O40" s="64"/>
    </row>
    <row r="41" spans="1:15" ht="19.5">
      <c r="A41" s="94"/>
      <c r="B41" s="94"/>
      <c r="C41" s="3" t="s">
        <v>74</v>
      </c>
      <c r="D41" s="68">
        <f>'آران و بیدگل'!D41+اردستان!D41+اصفهان!C41+برخوار!D41+'بوئین و میاندشت'!D41+'تیران و کرون'!D41+چادگان!D41+'خمینی شهر'!D41+خوانسار!D41+'خور وبیابانک'!D41+دهاقان!D41+سمیرم!D41+'شاهین شهر و میمه'!D41+شهرضا!D41+فریدن!D41+فریدونشهر!D41+فلاورجان!D41+کاشان!D41+گلپایگان!D41+' لنجان'!D41+مبارکه!D41+نائین!D41+' نجف آباد'!D41+' نطنز'!D41</f>
        <v>0</v>
      </c>
      <c r="E41" s="68">
        <f>'آران و بیدگل'!E41+اردستان!E41+اصفهان!D41+برخوار!E41+'بوئین و میاندشت'!E41+'تیران و کرون'!E41+چادگان!E41+'خمینی شهر'!E41+خوانسار!E41+'خور وبیابانک'!E41+دهاقان!E41+سمیرم!E41+'شاهین شهر و میمه'!E41+شهرضا!E41+فریدن!E41+فریدونشهر!E41+فلاورجان!E41+کاشان!E41+گلپایگان!E41+' لنجان'!E41+مبارکه!E41+نائین!E41+' نجف آباد'!E41+' نطنز'!E41</f>
        <v>0</v>
      </c>
      <c r="F41" s="68">
        <f>'آران و بیدگل'!F41+اردستان!F41+اصفهان!E41+برخوار!F41+'بوئین و میاندشت'!F41+'تیران و کرون'!F41+چادگان!F41+'خمینی شهر'!F41+خوانسار!F41+'خور وبیابانک'!F41+دهاقان!F41+سمیرم!F41+'شاهین شهر و میمه'!F41+شهرضا!F41+فریدن!F41+فریدونشهر!F41+فلاورجان!F41+کاشان!F41+گلپایگان!F41+' لنجان'!F41+مبارکه!F41+نائین!F41+' نجف آباد'!F41+' نطنز'!F41</f>
        <v>0</v>
      </c>
      <c r="G41" s="68">
        <f>'آران و بیدگل'!G41+اردستان!G41+اصفهان!F41+برخوار!G41+'بوئین و میاندشت'!G41+'تیران و کرون'!G41+چادگان!G41+'خمینی شهر'!G41+خوانسار!G41+'خور وبیابانک'!G41+دهاقان!G41+سمیرم!G41+'شاهین شهر و میمه'!G41+شهرضا!G41+فریدن!G41+فریدونشهر!G41+فلاورجان!G41+کاشان!G41+گلپایگان!G41+' لنجان'!G41+مبارکه!G41+نائین!G41+' نجف آباد'!G41+' نطنز'!G41</f>
        <v>11</v>
      </c>
      <c r="H41" s="68">
        <f>'آران و بیدگل'!H41+اردستان!H41+اصفهان!G41+برخوار!H41+'بوئین و میاندشت'!H41+'تیران و کرون'!H41+چادگان!H41+'خمینی شهر'!H41+خوانسار!H41+'خور وبیابانک'!H41+دهاقان!H41+سمیرم!H41+'شاهین شهر و میمه'!H41+شهرضا!H41+فریدن!H41+فریدونشهر!H41+فلاورجان!H41+کاشان!H41+گلپایگان!H41+' لنجان'!H41+مبارکه!H41+نائین!H41+' نجف آباد'!H41+' نطنز'!H41</f>
        <v>0</v>
      </c>
      <c r="I41" s="68">
        <f>'آران و بیدگل'!I41+اردستان!I41+اصفهان!H41+برخوار!I41+'بوئین و میاندشت'!I41+'تیران و کرون'!I41+چادگان!I41+'خمینی شهر'!I41+خوانسار!I41+'خور وبیابانک'!I41+دهاقان!I41+سمیرم!I41+'شاهین شهر و میمه'!I41+شهرضا!I41+فریدن!I41+فریدونشهر!I41+فلاورجان!I41+کاشان!I41+گلپایگان!I41+' لنجان'!I41+مبارکه!I41+نائین!I41+' نجف آباد'!I41+' نطنز'!I41</f>
        <v>11</v>
      </c>
      <c r="J41" s="68">
        <f>'آران و بیدگل'!J41+اردستان!J41+اصفهان!I41+برخوار!J41+'بوئین و میاندشت'!J41+'تیران و کرون'!J41+چادگان!J41+'خمینی شهر'!J41+خوانسار!J41+'خور وبیابانک'!J41+دهاقان!J41+سمیرم!J41+'شاهین شهر و میمه'!J41+شهرضا!J41+فریدن!J41+فریدونشهر!J41+فلاورجان!J41+کاشان!J41+گلپایگان!J41+' لنجان'!J41+مبارکه!J41+نائین!J41+' نجف آباد'!J41+' نطنز'!J41</f>
        <v>11</v>
      </c>
      <c r="K41" s="68">
        <f>'آران و بیدگل'!K41+اردستان!K41+اصفهان!J41+برخوار!K41+'بوئین و میاندشت'!K41+'تیران و کرون'!K41+چادگان!K41+'خمینی شهر'!K41+خوانسار!K41+'خور وبیابانک'!K41+دهاقان!K41+سمیرم!K41+'شاهین شهر و میمه'!K41+شهرضا!K41+فریدن!K41+فریدونشهر!K41+فلاورجان!K41+کاشان!K41+گلپایگان!K41+' لنجان'!K41+مبارکه!K41+نائین!K41+' نجف آباد'!K41+' نطنز'!K41</f>
        <v>2490</v>
      </c>
      <c r="L41" s="68">
        <f>'آران و بیدگل'!L41+اردستان!L41+اصفهان!K41+برخوار!L41+'بوئین و میاندشت'!L41+'تیران و کرون'!L41+چادگان!L41+'خمینی شهر'!L41+خوانسار!L41+'خور وبیابانک'!L41+دهاقان!L41+سمیرم!L41+'شاهین شهر و میمه'!L41+شهرضا!L41+فریدن!L41+فریدونشهر!L41+فلاورجان!L41+کاشان!L41+گلپایگان!L41+' لنجان'!L41+مبارکه!L41+نائین!L41+' نجف آباد'!L41+' نطنز'!L41</f>
        <v>0</v>
      </c>
      <c r="M41" s="64">
        <f t="shared" si="0"/>
        <v>2490</v>
      </c>
      <c r="N41" s="77">
        <f t="shared" si="1"/>
        <v>226363.63636363635</v>
      </c>
      <c r="O41" s="64"/>
    </row>
    <row r="42" spans="1:15" ht="19.5">
      <c r="A42" s="94"/>
      <c r="B42" s="94"/>
      <c r="C42" s="3" t="s">
        <v>75</v>
      </c>
      <c r="D42" s="68">
        <f>'آران و بیدگل'!D42+اردستان!D42+اصفهان!C42+برخوار!D42+'بوئین و میاندشت'!D42+'تیران و کرون'!D42+چادگان!D42+'خمینی شهر'!D42+خوانسار!D42+'خور وبیابانک'!D42+دهاقان!D42+سمیرم!D42+'شاهین شهر و میمه'!D42+شهرضا!D42+فریدن!D42+فریدونشهر!D42+فلاورجان!D42+کاشان!D42+گلپایگان!D42+' لنجان'!D42+مبارکه!D42+نائین!D42+' نجف آباد'!D42+' نطنز'!D42</f>
        <v>0</v>
      </c>
      <c r="E42" s="68">
        <f>'آران و بیدگل'!E42+اردستان!E42+اصفهان!D42+برخوار!E42+'بوئین و میاندشت'!E42+'تیران و کرون'!E42+چادگان!E42+'خمینی شهر'!E42+خوانسار!E42+'خور وبیابانک'!E42+دهاقان!E42+سمیرم!E42+'شاهین شهر و میمه'!E42+شهرضا!E42+فریدن!E42+فریدونشهر!E42+فلاورجان!E42+کاشان!E42+گلپایگان!E42+' لنجان'!E42+مبارکه!E42+نائین!E42+' نجف آباد'!E42+' نطنز'!E42</f>
        <v>0</v>
      </c>
      <c r="F42" s="68">
        <f>'آران و بیدگل'!F42+اردستان!F42+اصفهان!E42+برخوار!F42+'بوئین و میاندشت'!F42+'تیران و کرون'!F42+چادگان!F42+'خمینی شهر'!F42+خوانسار!F42+'خور وبیابانک'!F42+دهاقان!F42+سمیرم!F42+'شاهین شهر و میمه'!F42+شهرضا!F42+فریدن!F42+فریدونشهر!F42+فلاورجان!F42+کاشان!F42+گلپایگان!F42+' لنجان'!F42+مبارکه!F42+نائین!F42+' نجف آباد'!F42+' نطنز'!F42</f>
        <v>0</v>
      </c>
      <c r="G42" s="68">
        <f>'آران و بیدگل'!G42+اردستان!G42+اصفهان!F42+برخوار!G42+'بوئین و میاندشت'!G42+'تیران و کرون'!G42+چادگان!G42+'خمینی شهر'!G42+خوانسار!G42+'خور وبیابانک'!G42+دهاقان!G42+سمیرم!G42+'شاهین شهر و میمه'!G42+شهرضا!G42+فریدن!G42+فریدونشهر!G42+فلاورجان!G42+کاشان!G42+گلپایگان!G42+' لنجان'!G42+مبارکه!G42+نائین!G42+' نجف آباد'!G42+' نطنز'!G42</f>
        <v>21.5</v>
      </c>
      <c r="H42" s="68">
        <f>'آران و بیدگل'!H42+اردستان!H42+اصفهان!G42+برخوار!H42+'بوئین و میاندشت'!H42+'تیران و کرون'!H42+چادگان!H42+'خمینی شهر'!H42+خوانسار!H42+'خور وبیابانک'!H42+دهاقان!H42+سمیرم!H42+'شاهین شهر و میمه'!H42+شهرضا!H42+فریدن!H42+فریدونشهر!H42+فلاورجان!H42+کاشان!H42+گلپایگان!H42+' لنجان'!H42+مبارکه!H42+نائین!H42+' نجف آباد'!H42+' نطنز'!H42</f>
        <v>0</v>
      </c>
      <c r="I42" s="68">
        <f>'آران و بیدگل'!I42+اردستان!I42+اصفهان!H42+برخوار!I42+'بوئین و میاندشت'!I42+'تیران و کرون'!I42+چادگان!I42+'خمینی شهر'!I42+خوانسار!I42+'خور وبیابانک'!I42+دهاقان!I42+سمیرم!I42+'شاهین شهر و میمه'!I42+شهرضا!I42+فریدن!I42+فریدونشهر!I42+فلاورجان!I42+کاشان!I42+گلپایگان!I42+' لنجان'!I42+مبارکه!I42+نائین!I42+' نجف آباد'!I42+' نطنز'!I42</f>
        <v>21.5</v>
      </c>
      <c r="J42" s="68">
        <f>'آران و بیدگل'!J42+اردستان!J42+اصفهان!I42+برخوار!J42+'بوئین و میاندشت'!J42+'تیران و کرون'!J42+چادگان!J42+'خمینی شهر'!J42+خوانسار!J42+'خور وبیابانک'!J42+دهاقان!J42+سمیرم!J42+'شاهین شهر و میمه'!J42+شهرضا!J42+فریدن!J42+فریدونشهر!J42+فلاورجان!J42+کاشان!J42+گلپایگان!J42+' لنجان'!J42+مبارکه!J42+نائین!J42+' نجف آباد'!J42+' نطنز'!J42</f>
        <v>21.5</v>
      </c>
      <c r="K42" s="68">
        <f>'آران و بیدگل'!K42+اردستان!K42+اصفهان!J42+برخوار!K42+'بوئین و میاندشت'!K42+'تیران و کرون'!K42+چادگان!K42+'خمینی شهر'!K42+خوانسار!K42+'خور وبیابانک'!K42+دهاقان!K42+سمیرم!K42+'شاهین شهر و میمه'!K42+شهرضا!K42+فریدن!K42+فریدونشهر!K42+فلاورجان!K42+کاشان!K42+گلپایگان!K42+' لنجان'!K42+مبارکه!K42+نائین!K42+' نجف آباد'!K42+' نطنز'!K42</f>
        <v>1894</v>
      </c>
      <c r="L42" s="68">
        <f>'آران و بیدگل'!L42+اردستان!L42+اصفهان!K42+برخوار!L42+'بوئین و میاندشت'!L42+'تیران و کرون'!L42+چادگان!L42+'خمینی شهر'!L42+خوانسار!L42+'خور وبیابانک'!L42+دهاقان!L42+سمیرم!L42+'شاهین شهر و میمه'!L42+شهرضا!L42+فریدن!L42+فریدونشهر!L42+فلاورجان!L42+کاشان!L42+گلپایگان!L42+' لنجان'!L42+مبارکه!L42+نائین!L42+' نجف آباد'!L42+' نطنز'!L42</f>
        <v>0</v>
      </c>
      <c r="M42" s="64">
        <f t="shared" si="0"/>
        <v>1894</v>
      </c>
      <c r="N42" s="77">
        <f t="shared" si="1"/>
        <v>88093.023255813954</v>
      </c>
      <c r="O42" s="64"/>
    </row>
    <row r="43" spans="1:15" ht="19.5">
      <c r="A43" s="94"/>
      <c r="B43" s="95"/>
      <c r="C43" s="59" t="s">
        <v>76</v>
      </c>
      <c r="D43" s="68">
        <f>'آران و بیدگل'!D43+اردستان!D43+اصفهان!C43+برخوار!D43+'بوئین و میاندشت'!D43+'تیران و کرون'!D43+چادگان!D43+'خمینی شهر'!D43+خوانسار!D43+'خور وبیابانک'!D43+دهاقان!D43+سمیرم!D43+'شاهین شهر و میمه'!D43+شهرضا!D43+فریدن!D43+فریدونشهر!D43+فلاورجان!D43+کاشان!D43+گلپایگان!D43+' لنجان'!D43+مبارکه!D43+نائین!D43+' نجف آباد'!D43+' نطنز'!D43</f>
        <v>0</v>
      </c>
      <c r="E43" s="68">
        <f>'آران و بیدگل'!E43+اردستان!E43+اصفهان!D43+برخوار!E43+'بوئین و میاندشت'!E43+'تیران و کرون'!E43+چادگان!E43+'خمینی شهر'!E43+خوانسار!E43+'خور وبیابانک'!E43+دهاقان!E43+سمیرم!E43+'شاهین شهر و میمه'!E43+شهرضا!E43+فریدن!E43+فریدونشهر!E43+فلاورجان!E43+کاشان!E43+گلپایگان!E43+' لنجان'!E43+مبارکه!E43+نائین!E43+' نجف آباد'!E43+' نطنز'!E43</f>
        <v>0</v>
      </c>
      <c r="F43" s="68">
        <f>'آران و بیدگل'!F43+اردستان!F43+اصفهان!E43+برخوار!F43+'بوئین و میاندشت'!F43+'تیران و کرون'!F43+چادگان!F43+'خمینی شهر'!F43+خوانسار!F43+'خور وبیابانک'!F43+دهاقان!F43+سمیرم!F43+'شاهین شهر و میمه'!F43+شهرضا!F43+فریدن!F43+فریدونشهر!F43+فلاورجان!F43+کاشان!F43+گلپایگان!F43+' لنجان'!F43+مبارکه!F43+نائین!F43+' نجف آباد'!F43+' نطنز'!F43</f>
        <v>0</v>
      </c>
      <c r="G43" s="68">
        <f>'آران و بیدگل'!G43+اردستان!G43+اصفهان!F43+برخوار!G43+'بوئین و میاندشت'!G43+'تیران و کرون'!G43+چادگان!G43+'خمینی شهر'!G43+خوانسار!G43+'خور وبیابانک'!G43+دهاقان!G43+سمیرم!G43+'شاهین شهر و میمه'!G43+شهرضا!G43+فریدن!G43+فریدونشهر!G43+فلاورجان!G43+کاشان!G43+گلپایگان!G43+' لنجان'!G43+مبارکه!G43+نائین!G43+' نجف آباد'!G43+' نطنز'!G43</f>
        <v>47.7</v>
      </c>
      <c r="H43" s="68">
        <f>'آران و بیدگل'!H43+اردستان!H43+اصفهان!G43+برخوار!H43+'بوئین و میاندشت'!H43+'تیران و کرون'!H43+چادگان!H43+'خمینی شهر'!H43+خوانسار!H43+'خور وبیابانک'!H43+دهاقان!H43+سمیرم!H43+'شاهین شهر و میمه'!H43+شهرضا!H43+فریدن!H43+فریدونشهر!H43+فلاورجان!H43+کاشان!H43+گلپایگان!H43+' لنجان'!H43+مبارکه!H43+نائین!H43+' نجف آباد'!H43+' نطنز'!H43</f>
        <v>0</v>
      </c>
      <c r="I43" s="68">
        <f>'آران و بیدگل'!I43+اردستان!I43+اصفهان!H43+برخوار!I43+'بوئین و میاندشت'!I43+'تیران و کرون'!I43+چادگان!I43+'خمینی شهر'!I43+خوانسار!I43+'خور وبیابانک'!I43+دهاقان!I43+سمیرم!I43+'شاهین شهر و میمه'!I43+شهرضا!I43+فریدن!I43+فریدونشهر!I43+فلاورجان!I43+کاشان!I43+گلپایگان!I43+' لنجان'!I43+مبارکه!I43+نائین!I43+' نجف آباد'!I43+' نطنز'!I43</f>
        <v>47.7</v>
      </c>
      <c r="J43" s="68">
        <f>'آران و بیدگل'!J43+اردستان!J43+اصفهان!I43+برخوار!J43+'بوئین و میاندشت'!J43+'تیران و کرون'!J43+چادگان!J43+'خمینی شهر'!J43+خوانسار!J43+'خور وبیابانک'!J43+دهاقان!J43+سمیرم!J43+'شاهین شهر و میمه'!J43+شهرضا!J43+فریدن!J43+فریدونشهر!J43+فلاورجان!J43+کاشان!J43+گلپایگان!J43+' لنجان'!J43+مبارکه!J43+نائین!J43+' نجف آباد'!J43+' نطنز'!J43</f>
        <v>47.7</v>
      </c>
      <c r="K43" s="68">
        <f>'آران و بیدگل'!K43+اردستان!K43+اصفهان!J43+برخوار!K43+'بوئین و میاندشت'!K43+'تیران و کرون'!K43+چادگان!K43+'خمینی شهر'!K43+خوانسار!K43+'خور وبیابانک'!K43+دهاقان!K43+سمیرم!K43+'شاهین شهر و میمه'!K43+شهرضا!K43+فریدن!K43+فریدونشهر!K43+فلاورجان!K43+کاشان!K43+گلپایگان!K43+' لنجان'!K43+مبارکه!K43+نائین!K43+' نجف آباد'!K43+' نطنز'!K43</f>
        <v>4638</v>
      </c>
      <c r="L43" s="68">
        <f>'آران و بیدگل'!L43+اردستان!L43+اصفهان!K43+برخوار!L43+'بوئین و میاندشت'!L43+'تیران و کرون'!L43+چادگان!L43+'خمینی شهر'!L43+خوانسار!L43+'خور وبیابانک'!L43+دهاقان!L43+سمیرم!L43+'شاهین شهر و میمه'!L43+شهرضا!L43+فریدن!L43+فریدونشهر!L43+فلاورجان!L43+کاشان!L43+گلپایگان!L43+' لنجان'!L43+مبارکه!L43+نائین!L43+' نجف آباد'!L43+' نطنز'!L43</f>
        <v>0</v>
      </c>
      <c r="M43" s="64">
        <f t="shared" si="0"/>
        <v>4638</v>
      </c>
      <c r="N43" s="77">
        <f t="shared" si="1"/>
        <v>97232.704402515723</v>
      </c>
      <c r="O43" s="64"/>
    </row>
    <row r="44" spans="1:15" ht="20.100000000000001" customHeight="1" thickBot="1">
      <c r="A44" s="111"/>
      <c r="B44" s="112" t="s">
        <v>77</v>
      </c>
      <c r="C44" s="113"/>
      <c r="D44" s="68">
        <f>'آران و بیدگل'!D44+اردستان!D44+اصفهان!C44+برخوار!D44+'بوئین و میاندشت'!D44+'تیران و کرون'!D44+چادگان!D44+'خمینی شهر'!D44+خوانسار!D44+'خور وبیابانک'!D44+دهاقان!D44+سمیرم!D44+'شاهین شهر و میمه'!D44+شهرضا!D44+فریدن!D44+فریدونشهر!D44+فلاورجان!D44+کاشان!D44+گلپایگان!D44+' لنجان'!D44+مبارکه!D44+نائین!D44+' نجف آباد'!D44+' نطنز'!D44</f>
        <v>0</v>
      </c>
      <c r="E44" s="68">
        <f>'آران و بیدگل'!E44+اردستان!E44+اصفهان!D44+برخوار!E44+'بوئین و میاندشت'!E44+'تیران و کرون'!E44+چادگان!E44+'خمینی شهر'!E44+خوانسار!E44+'خور وبیابانک'!E44+دهاقان!E44+سمیرم!E44+'شاهین شهر و میمه'!E44+شهرضا!E44+فریدن!E44+فریدونشهر!E44+فلاورجان!E44+کاشان!E44+گلپایگان!E44+' لنجان'!E44+مبارکه!E44+نائین!E44+' نجف آباد'!E44+' نطنز'!E44</f>
        <v>0</v>
      </c>
      <c r="F44" s="68">
        <f>'آران و بیدگل'!F44+اردستان!F44+اصفهان!E44+برخوار!F44+'بوئین و میاندشت'!F44+'تیران و کرون'!F44+چادگان!F44+'خمینی شهر'!F44+خوانسار!F44+'خور وبیابانک'!F44+دهاقان!F44+سمیرم!F44+'شاهین شهر و میمه'!F44+شهرضا!F44+فریدن!F44+فریدونشهر!F44+فلاورجان!F44+کاشان!F44+گلپایگان!F44+' لنجان'!F44+مبارکه!F44+نائین!F44+' نجف آباد'!F44+' نطنز'!F44</f>
        <v>0</v>
      </c>
      <c r="G44" s="68">
        <f>'آران و بیدگل'!G44+اردستان!G44+اصفهان!F44+برخوار!G44+'بوئین و میاندشت'!G44+'تیران و کرون'!G44+چادگان!G44+'خمینی شهر'!G44+خوانسار!G44+'خور وبیابانک'!G44+دهاقان!G44+سمیرم!G44+'شاهین شهر و میمه'!G44+شهرضا!G44+فریدن!G44+فریدونشهر!G44+فلاورجان!G44+کاشان!G44+گلپایگان!G44+' لنجان'!G44+مبارکه!G44+نائین!G44+' نجف آباد'!G44+' نطنز'!G44</f>
        <v>2087.1000000000004</v>
      </c>
      <c r="H44" s="68">
        <f>'آران و بیدگل'!H44+اردستان!H44+اصفهان!G44+برخوار!H44+'بوئین و میاندشت'!H44+'تیران و کرون'!H44+چادگان!H44+'خمینی شهر'!H44+خوانسار!H44+'خور وبیابانک'!H44+دهاقان!H44+سمیرم!H44+'شاهین شهر و میمه'!H44+شهرضا!H44+فریدن!H44+فریدونشهر!H44+فلاورجان!H44+کاشان!H44+گلپایگان!H44+' لنجان'!H44+مبارکه!H44+نائین!H44+' نجف آباد'!H44+' نطنز'!H44</f>
        <v>0</v>
      </c>
      <c r="I44" s="68">
        <f>'آران و بیدگل'!I44+اردستان!I44+اصفهان!H44+برخوار!I44+'بوئین و میاندشت'!I44+'تیران و کرون'!I44+چادگان!I44+'خمینی شهر'!I44+خوانسار!I44+'خور وبیابانک'!I44+دهاقان!I44+سمیرم!I44+'شاهین شهر و میمه'!I44+شهرضا!I44+فریدن!I44+فریدونشهر!I44+فلاورجان!I44+کاشان!I44+گلپایگان!I44+' لنجان'!I44+مبارکه!I44+نائین!I44+' نجف آباد'!I44+' نطنز'!I44</f>
        <v>2087.1000000000004</v>
      </c>
      <c r="J44" s="68">
        <f>'آران و بیدگل'!J44+اردستان!J44+اصفهان!I44+برخوار!J44+'بوئین و میاندشت'!J44+'تیران و کرون'!J44+چادگان!J44+'خمینی شهر'!J44+خوانسار!J44+'خور وبیابانک'!J44+دهاقان!J44+سمیرم!J44+'شاهین شهر و میمه'!J44+شهرضا!J44+فریدن!J44+فریدونشهر!J44+فلاورجان!J44+کاشان!J44+گلپایگان!J44+' لنجان'!J44+مبارکه!J44+نائین!J44+' نجف آباد'!J44+' نطنز'!J44</f>
        <v>2087.1000000000004</v>
      </c>
      <c r="K44" s="68">
        <f>'آران و بیدگل'!K44+اردستان!K44+اصفهان!J44+برخوار!K44+'بوئین و میاندشت'!K44+'تیران و کرون'!K44+چادگان!K44+'خمینی شهر'!K44+خوانسار!K44+'خور وبیابانک'!K44+دهاقان!K44+سمیرم!K44+'شاهین شهر و میمه'!K44+شهرضا!K44+فریدن!K44+فریدونشهر!K44+فلاورجان!K44+کاشان!K44+گلپایگان!K44+' لنجان'!K44+مبارکه!K44+نائین!K44+' نجف آباد'!K44+' نطنز'!K44</f>
        <v>304701</v>
      </c>
      <c r="L44" s="68">
        <f>'آران و بیدگل'!L44+اردستان!L44+اصفهان!K44+برخوار!L44+'بوئین و میاندشت'!L44+'تیران و کرون'!L44+چادگان!L44+'خمینی شهر'!L44+خوانسار!L44+'خور وبیابانک'!L44+دهاقان!L44+سمیرم!L44+'شاهین شهر و میمه'!L44+شهرضا!L44+فریدن!L44+فریدونشهر!L44+فلاورجان!L44+کاشان!L44+گلپایگان!L44+' لنجان'!L44+مبارکه!L44+نائین!L44+' نجف آباد'!L44+' نطنز'!L44</f>
        <v>0</v>
      </c>
      <c r="M44" s="64">
        <f t="shared" si="0"/>
        <v>304701</v>
      </c>
      <c r="N44" s="77">
        <f t="shared" si="1"/>
        <v>145992.5255138709</v>
      </c>
      <c r="O44" s="64"/>
    </row>
    <row r="45" spans="1:15" ht="20.100000000000001" customHeight="1">
      <c r="A45" s="85" t="s">
        <v>78</v>
      </c>
      <c r="B45" s="62" t="s">
        <v>79</v>
      </c>
      <c r="C45" s="62"/>
      <c r="D45" s="68">
        <f>'آران و بیدگل'!D45+اردستان!D45+اصفهان!C45+برخوار!D45+'بوئین و میاندشت'!D45+'تیران و کرون'!D45+چادگان!D45+'خمینی شهر'!D45+خوانسار!D45+'خور وبیابانک'!D45+دهاقان!D45+سمیرم!D45+'شاهین شهر و میمه'!D45+شهرضا!D45+فریدن!D45+فریدونشهر!D45+فلاورجان!D45+کاشان!D45+گلپایگان!D45+' لنجان'!D45+مبارکه!D45+نائین!D45+' نجف آباد'!D45+' نطنز'!D45</f>
        <v>232</v>
      </c>
      <c r="E45" s="68">
        <f>'آران و بیدگل'!E45+اردستان!E45+اصفهان!D45+برخوار!E45+'بوئین و میاندشت'!E45+'تیران و کرون'!E45+چادگان!E45+'خمینی شهر'!E45+خوانسار!E45+'خور وبیابانک'!E45+دهاقان!E45+سمیرم!E45+'شاهین شهر و میمه'!E45+شهرضا!E45+فریدن!E45+فریدونشهر!E45+فلاورجان!E45+کاشان!E45+گلپایگان!E45+' لنجان'!E45+مبارکه!E45+نائین!E45+' نجف آباد'!E45+' نطنز'!E45</f>
        <v>0</v>
      </c>
      <c r="F45" s="68">
        <f>'آران و بیدگل'!F45+اردستان!F45+اصفهان!E45+برخوار!F45+'بوئین و میاندشت'!F45+'تیران و کرون'!F45+چادگان!F45+'خمینی شهر'!F45+خوانسار!F45+'خور وبیابانک'!F45+دهاقان!F45+سمیرم!F45+'شاهین شهر و میمه'!F45+شهرضا!F45+فریدن!F45+فریدونشهر!F45+فلاورجان!F45+کاشان!F45+گلپایگان!F45+' لنجان'!F45+مبارکه!F45+نائین!F45+' نجف آباد'!F45+' نطنز'!F45</f>
        <v>232</v>
      </c>
      <c r="G45" s="68">
        <f>'آران و بیدگل'!G45+اردستان!G45+اصفهان!F45+برخوار!G45+'بوئین و میاندشت'!G45+'تیران و کرون'!G45+چادگان!G45+'خمینی شهر'!G45+خوانسار!G45+'خور وبیابانک'!G45+دهاقان!G45+سمیرم!G45+'شاهین شهر و میمه'!G45+شهرضا!G45+فریدن!G45+فریدونشهر!G45+فلاورجان!G45+کاشان!G45+گلپایگان!G45+' لنجان'!G45+مبارکه!G45+نائین!G45+' نجف آباد'!G45+' نطنز'!G45</f>
        <v>1378.5</v>
      </c>
      <c r="H45" s="68">
        <f>'آران و بیدگل'!H45+اردستان!H45+اصفهان!G45+برخوار!H45+'بوئین و میاندشت'!H45+'تیران و کرون'!H45+چادگان!H45+'خمینی شهر'!H45+خوانسار!H45+'خور وبیابانک'!H45+دهاقان!H45+سمیرم!H45+'شاهین شهر و میمه'!H45+شهرضا!H45+فریدن!H45+فریدونشهر!H45+فلاورجان!H45+کاشان!H45+گلپایگان!H45+' لنجان'!H45+مبارکه!H45+نائین!H45+' نجف آباد'!H45+' نطنز'!H45</f>
        <v>0</v>
      </c>
      <c r="I45" s="68">
        <f>'آران و بیدگل'!I45+اردستان!I45+اصفهان!H45+برخوار!I45+'بوئین و میاندشت'!I45+'تیران و کرون'!I45+چادگان!I45+'خمینی شهر'!I45+خوانسار!I45+'خور وبیابانک'!I45+دهاقان!I45+سمیرم!I45+'شاهین شهر و میمه'!I45+شهرضا!I45+فریدن!I45+فریدونشهر!I45+فلاورجان!I45+کاشان!I45+گلپایگان!I45+' لنجان'!I45+مبارکه!I45+نائین!I45+' نجف آباد'!I45+' نطنز'!I45</f>
        <v>1378.5</v>
      </c>
      <c r="J45" s="68">
        <f>'آران و بیدگل'!J45+اردستان!J45+اصفهان!I45+برخوار!J45+'بوئین و میاندشت'!J45+'تیران و کرون'!J45+چادگان!J45+'خمینی شهر'!J45+خوانسار!J45+'خور وبیابانک'!J45+دهاقان!J45+سمیرم!J45+'شاهین شهر و میمه'!J45+شهرضا!J45+فریدن!J45+فریدونشهر!J45+فلاورجان!J45+کاشان!J45+گلپایگان!J45+' لنجان'!J45+مبارکه!J45+نائین!J45+' نجف آباد'!J45+' نطنز'!J45</f>
        <v>1610.5</v>
      </c>
      <c r="K45" s="68">
        <f>'آران و بیدگل'!K45+اردستان!K45+اصفهان!J45+برخوار!K45+'بوئین و میاندشت'!K45+'تیران و کرون'!K45+چادگان!K45+'خمینی شهر'!K45+خوانسار!K45+'خور وبیابانک'!K45+دهاقان!K45+سمیرم!K45+'شاهین شهر و میمه'!K45+شهرضا!K45+فریدن!K45+فریدونشهر!K45+فلاورجان!K45+کاشان!K45+گلپایگان!K45+' لنجان'!K45+مبارکه!K45+نائین!K45+' نجف آباد'!K45+' نطنز'!K45</f>
        <v>9.5429999999999993</v>
      </c>
      <c r="L45" s="68">
        <f>'آران و بیدگل'!L45+اردستان!L45+اصفهان!K45+برخوار!L45+'بوئین و میاندشت'!L45+'تیران و کرون'!L45+چادگان!L45+'خمینی شهر'!L45+خوانسار!L45+'خور وبیابانک'!L45+دهاقان!L45+سمیرم!L45+'شاهین شهر و میمه'!L45+شهرضا!L45+فریدن!L45+فریدونشهر!L45+فلاورجان!L45+کاشان!L45+گلپایگان!L45+' لنجان'!L45+مبارکه!L45+نائین!L45+' نجف آباد'!L45+' نطنز'!L45</f>
        <v>0</v>
      </c>
      <c r="M45" s="64">
        <f t="shared" si="0"/>
        <v>9.5429999999999993</v>
      </c>
      <c r="N45" s="77">
        <f t="shared" si="1"/>
        <v>6.9227421109902068</v>
      </c>
      <c r="O45" s="64"/>
    </row>
    <row r="46" spans="1:15" ht="20.100000000000001" customHeight="1">
      <c r="A46" s="85"/>
      <c r="B46" s="3" t="s">
        <v>80</v>
      </c>
      <c r="C46" s="3"/>
      <c r="D46" s="68">
        <f>'آران و بیدگل'!D46+اردستان!D46+اصفهان!C46+برخوار!D46+'بوئین و میاندشت'!D46+'تیران و کرون'!D46+چادگان!D46+'خمینی شهر'!D46+خوانسار!D46+'خور وبیابانک'!D46+دهاقان!D46+سمیرم!D46+'شاهین شهر و میمه'!D46+شهرضا!D46+فریدن!D46+فریدونشهر!D46+فلاورجان!D46+کاشان!D46+گلپایگان!D46+' لنجان'!D46+مبارکه!D46+نائین!D46+' نجف آباد'!D46+' نطنز'!D46</f>
        <v>860</v>
      </c>
      <c r="E46" s="68">
        <f>'آران و بیدگل'!E46+اردستان!E46+اصفهان!D46+برخوار!E46+'بوئین و میاندشت'!E46+'تیران و کرون'!E46+چادگان!E46+'خمینی شهر'!E46+خوانسار!E46+'خور وبیابانک'!E46+دهاقان!E46+سمیرم!E46+'شاهین شهر و میمه'!E46+شهرضا!E46+فریدن!E46+فریدونشهر!E46+فلاورجان!E46+کاشان!E46+گلپایگان!E46+' لنجان'!E46+مبارکه!E46+نائین!E46+' نجف آباد'!E46+' نطنز'!E46</f>
        <v>0</v>
      </c>
      <c r="F46" s="68">
        <f>'آران و بیدگل'!F46+اردستان!F46+اصفهان!E46+برخوار!F46+'بوئین و میاندشت'!F46+'تیران و کرون'!F46+چادگان!F46+'خمینی شهر'!F46+خوانسار!F46+'خور وبیابانک'!F46+دهاقان!F46+سمیرم!F46+'شاهین شهر و میمه'!F46+شهرضا!F46+فریدن!F46+فریدونشهر!F46+فلاورجان!F46+کاشان!F46+گلپایگان!F46+' لنجان'!F46+مبارکه!F46+نائین!F46+' نجف آباد'!F46+' نطنز'!F46</f>
        <v>860</v>
      </c>
      <c r="G46" s="68">
        <f>'آران و بیدگل'!G46+اردستان!G46+اصفهان!F46+برخوار!G46+'بوئین و میاندشت'!G46+'تیران و کرون'!G46+چادگان!G46+'خمینی شهر'!G46+خوانسار!G46+'خور وبیابانک'!G46+دهاقان!G46+سمیرم!G46+'شاهین شهر و میمه'!G46+شهرضا!G46+فریدن!G46+فریدونشهر!G46+فلاورجان!G46+کاشان!G46+گلپایگان!G46+' لنجان'!G46+مبارکه!G46+نائین!G46+' نجف آباد'!G46+' نطنز'!G46</f>
        <v>2758</v>
      </c>
      <c r="H46" s="68">
        <f>'آران و بیدگل'!H46+اردستان!H46+اصفهان!G46+برخوار!H46+'بوئین و میاندشت'!H46+'تیران و کرون'!H46+چادگان!H46+'خمینی شهر'!H46+خوانسار!H46+'خور وبیابانک'!H46+دهاقان!H46+سمیرم!H46+'شاهین شهر و میمه'!H46+شهرضا!H46+فریدن!H46+فریدونشهر!H46+فلاورجان!H46+کاشان!H46+گلپایگان!H46+' لنجان'!H46+مبارکه!H46+نائین!H46+' نجف آباد'!H46+' نطنز'!H46</f>
        <v>0</v>
      </c>
      <c r="I46" s="68">
        <f>'آران و بیدگل'!I46+اردستان!I46+اصفهان!H46+برخوار!I46+'بوئین و میاندشت'!I46+'تیران و کرون'!I46+چادگان!I46+'خمینی شهر'!I46+خوانسار!I46+'خور وبیابانک'!I46+دهاقان!I46+سمیرم!I46+'شاهین شهر و میمه'!I46+شهرضا!I46+فریدن!I46+فریدونشهر!I46+فلاورجان!I46+کاشان!I46+گلپایگان!I46+' لنجان'!I46+مبارکه!I46+نائین!I46+' نجف آباد'!I46+' نطنز'!I46</f>
        <v>2758</v>
      </c>
      <c r="J46" s="68">
        <f>'آران و بیدگل'!J46+اردستان!J46+اصفهان!I46+برخوار!J46+'بوئین و میاندشت'!J46+'تیران و کرون'!J46+چادگان!J46+'خمینی شهر'!J46+خوانسار!J46+'خور وبیابانک'!J46+دهاقان!J46+سمیرم!J46+'شاهین شهر و میمه'!J46+شهرضا!J46+فریدن!J46+فریدونشهر!J46+فلاورجان!J46+کاشان!J46+گلپایگان!J46+' لنجان'!J46+مبارکه!J46+نائین!J46+' نجف آباد'!J46+' نطنز'!J46</f>
        <v>3617</v>
      </c>
      <c r="K46" s="68">
        <f>'آران و بیدگل'!K46+اردستان!K46+اصفهان!J46+برخوار!K46+'بوئین و میاندشت'!K46+'تیران و کرون'!K46+چادگان!K46+'خمینی شهر'!K46+خوانسار!K46+'خور وبیابانک'!K46+دهاقان!K46+سمیرم!K46+'شاهین شهر و میمه'!K46+شهرضا!K46+فریدن!K46+فریدونشهر!K46+فلاورجان!K46+کاشان!K46+گلپایگان!K46+' لنجان'!K46+مبارکه!K46+نائین!K46+' نجف آباد'!K46+' نطنز'!K46</f>
        <v>10988.5</v>
      </c>
      <c r="L46" s="68">
        <f>'آران و بیدگل'!L46+اردستان!L46+اصفهان!K46+برخوار!L46+'بوئین و میاندشت'!L46+'تیران و کرون'!L46+چادگان!L46+'خمینی شهر'!L46+خوانسار!L46+'خور وبیابانک'!L46+دهاقان!L46+سمیرم!L46+'شاهین شهر و میمه'!L46+شهرضا!L46+فریدن!L46+فریدونشهر!L46+فلاورجان!L46+کاشان!L46+گلپایگان!L46+' لنجان'!L46+مبارکه!L46+نائین!L46+' نجف آباد'!L46+' نطنز'!L46</f>
        <v>0</v>
      </c>
      <c r="M46" s="64">
        <f t="shared" si="0"/>
        <v>10988.5</v>
      </c>
      <c r="N46" s="77">
        <f t="shared" si="1"/>
        <v>3984.2277012327772</v>
      </c>
      <c r="O46" s="64"/>
    </row>
    <row r="47" spans="1:15" ht="20.100000000000001" customHeight="1">
      <c r="A47" s="85"/>
      <c r="B47" s="3" t="s">
        <v>81</v>
      </c>
      <c r="C47" s="3"/>
      <c r="D47" s="68">
        <f>'آران و بیدگل'!D47+اردستان!D47+اصفهان!C47+برخوار!D47+'بوئین و میاندشت'!D47+'تیران و کرون'!D47+چادگان!D47+'خمینی شهر'!D47+خوانسار!D47+'خور وبیابانک'!D47+دهاقان!D47+سمیرم!D47+'شاهین شهر و میمه'!D47+شهرضا!D47+فریدن!D47+فریدونشهر!D47+فلاورجان!D47+کاشان!D47+گلپایگان!D47+' لنجان'!D47+مبارکه!D47+نائین!D47+' نجف آباد'!D47+' نطنز'!D47</f>
        <v>371</v>
      </c>
      <c r="E47" s="68">
        <f>'آران و بیدگل'!E47+اردستان!E47+اصفهان!D47+برخوار!E47+'بوئین و میاندشت'!E47+'تیران و کرون'!E47+چادگان!E47+'خمینی شهر'!E47+خوانسار!E47+'خور وبیابانک'!E47+دهاقان!E47+سمیرم!E47+'شاهین شهر و میمه'!E47+شهرضا!E47+فریدن!E47+فریدونشهر!E47+فلاورجان!E47+کاشان!E47+گلپایگان!E47+' لنجان'!E47+مبارکه!E47+نائین!E47+' نجف آباد'!E47+' نطنز'!E47</f>
        <v>0</v>
      </c>
      <c r="F47" s="68">
        <f>'آران و بیدگل'!F47+اردستان!F47+اصفهان!E47+برخوار!F47+'بوئین و میاندشت'!F47+'تیران و کرون'!F47+چادگان!F47+'خمینی شهر'!F47+خوانسار!F47+'خور وبیابانک'!F47+دهاقان!F47+سمیرم!F47+'شاهین شهر و میمه'!F47+شهرضا!F47+فریدن!F47+فریدونشهر!F47+فلاورجان!F47+کاشان!F47+گلپایگان!F47+' لنجان'!F47+مبارکه!F47+نائین!F47+' نجف آباد'!F47+' نطنز'!F47</f>
        <v>371</v>
      </c>
      <c r="G47" s="68">
        <f>'آران و بیدگل'!G47+اردستان!G47+اصفهان!F47+برخوار!G47+'بوئین و میاندشت'!G47+'تیران و کرون'!G47+چادگان!G47+'خمینی شهر'!G47+خوانسار!G47+'خور وبیابانک'!G47+دهاقان!G47+سمیرم!G47+'شاهین شهر و میمه'!G47+شهرضا!G47+فریدن!G47+فریدونشهر!G47+فلاورجان!G47+کاشان!G47+گلپایگان!G47+' لنجان'!G47+مبارکه!G47+نائین!G47+' نجف آباد'!G47+' نطنز'!G47</f>
        <v>862.5</v>
      </c>
      <c r="H47" s="68">
        <f>'آران و بیدگل'!H47+اردستان!H47+اصفهان!G47+برخوار!H47+'بوئین و میاندشت'!H47+'تیران و کرون'!H47+چادگان!H47+'خمینی شهر'!H47+خوانسار!H47+'خور وبیابانک'!H47+دهاقان!H47+سمیرم!H47+'شاهین شهر و میمه'!H47+شهرضا!H47+فریدن!H47+فریدونشهر!H47+فلاورجان!H47+کاشان!H47+گلپایگان!H47+' لنجان'!H47+مبارکه!H47+نائین!H47+' نجف آباد'!H47+' نطنز'!H47</f>
        <v>0</v>
      </c>
      <c r="I47" s="68">
        <f>'آران و بیدگل'!I47+اردستان!I47+اصفهان!H47+برخوار!I47+'بوئین و میاندشت'!I47+'تیران و کرون'!I47+چادگان!I47+'خمینی شهر'!I47+خوانسار!I47+'خور وبیابانک'!I47+دهاقان!I47+سمیرم!I47+'شاهین شهر و میمه'!I47+شهرضا!I47+فریدن!I47+فریدونشهر!I47+فلاورجان!I47+کاشان!I47+گلپایگان!I47+' لنجان'!I47+مبارکه!I47+نائین!I47+' نجف آباد'!I47+' نطنز'!I47</f>
        <v>862.5</v>
      </c>
      <c r="J47" s="68">
        <f>'آران و بیدگل'!J47+اردستان!J47+اصفهان!I47+برخوار!J47+'بوئین و میاندشت'!J47+'تیران و کرون'!J47+چادگان!J47+'خمینی شهر'!J47+خوانسار!J47+'خور وبیابانک'!J47+دهاقان!J47+سمیرم!J47+'شاهین شهر و میمه'!J47+شهرضا!J47+فریدن!J47+فریدونشهر!J47+فلاورجان!J47+کاشان!J47+گلپایگان!J47+' لنجان'!J47+مبارکه!J47+نائین!J47+' نجف آباد'!J47+' نطنز'!J47</f>
        <v>1233.5</v>
      </c>
      <c r="K47" s="68">
        <f>'آران و بیدگل'!K47+اردستان!K47+اصفهان!J47+برخوار!K47+'بوئین و میاندشت'!K47+'تیران و کرون'!K47+چادگان!K47+'خمینی شهر'!K47+خوانسار!K47+'خور وبیابانک'!K47+دهاقان!K47+سمیرم!K47+'شاهین شهر و میمه'!K47+شهرضا!K47+فریدن!K47+فریدونشهر!K47+فلاورجان!K47+کاشان!K47+گلپایگان!K47+' لنجان'!K47+مبارکه!K47+نائین!K47+' نجف آباد'!K47+' نطنز'!K47</f>
        <v>9507.3499999999985</v>
      </c>
      <c r="L47" s="68">
        <f>'آران و بیدگل'!L47+اردستان!L47+اصفهان!K47+برخوار!L47+'بوئین و میاندشت'!L47+'تیران و کرون'!L47+چادگان!L47+'خمینی شهر'!L47+خوانسار!L47+'خور وبیابانک'!L47+دهاقان!L47+سمیرم!L47+'شاهین شهر و میمه'!L47+شهرضا!L47+فریدن!L47+فریدونشهر!L47+فلاورجان!L47+کاشان!L47+گلپایگان!L47+' لنجان'!L47+مبارکه!L47+نائین!L47+' نجف آباد'!L47+' نطنز'!L47</f>
        <v>0</v>
      </c>
      <c r="M47" s="64">
        <f t="shared" si="0"/>
        <v>9507.3499999999985</v>
      </c>
      <c r="N47" s="77">
        <f t="shared" si="1"/>
        <v>11023.01449275362</v>
      </c>
      <c r="O47" s="64"/>
    </row>
    <row r="48" spans="1:15" ht="20.100000000000001" customHeight="1">
      <c r="A48" s="85"/>
      <c r="B48" s="3" t="s">
        <v>82</v>
      </c>
      <c r="C48" s="3"/>
      <c r="D48" s="68">
        <f>'آران و بیدگل'!D48+اردستان!D48+اصفهان!C48+برخوار!D48+'بوئین و میاندشت'!D48+'تیران و کرون'!D48+چادگان!D48+'خمینی شهر'!D48+خوانسار!D48+'خور وبیابانک'!D48+دهاقان!D48+سمیرم!D48+'شاهین شهر و میمه'!D48+شهرضا!D48+فریدن!D48+فریدونشهر!D48+فلاورجان!D48+کاشان!D48+گلپایگان!D48+' لنجان'!D48+مبارکه!D48+نائین!D48+' نجف آباد'!D48+' نطنز'!D48</f>
        <v>0</v>
      </c>
      <c r="E48" s="68">
        <f>'آران و بیدگل'!E48+اردستان!E48+اصفهان!D48+برخوار!E48+'بوئین و میاندشت'!E48+'تیران و کرون'!E48+چادگان!E48+'خمینی شهر'!E48+خوانسار!E48+'خور وبیابانک'!E48+دهاقان!E48+سمیرم!E48+'شاهین شهر و میمه'!E48+شهرضا!E48+فریدن!E48+فریدونشهر!E48+فلاورجان!E48+کاشان!E48+گلپایگان!E48+' لنجان'!E48+مبارکه!E48+نائین!E48+' نجف آباد'!E48+' نطنز'!E48</f>
        <v>0</v>
      </c>
      <c r="F48" s="68">
        <f>'آران و بیدگل'!F48+اردستان!F48+اصفهان!E48+برخوار!F48+'بوئین و میاندشت'!F48+'تیران و کرون'!F48+چادگان!F48+'خمینی شهر'!F48+خوانسار!F48+'خور وبیابانک'!F48+دهاقان!F48+سمیرم!F48+'شاهین شهر و میمه'!F48+شهرضا!F48+فریدن!F48+فریدونشهر!F48+فلاورجان!F48+کاشان!F48+گلپایگان!F48+' لنجان'!F48+مبارکه!F48+نائین!F48+' نجف آباد'!F48+' نطنز'!F48</f>
        <v>0</v>
      </c>
      <c r="G48" s="68">
        <f>'آران و بیدگل'!G48+اردستان!G48+اصفهان!F48+برخوار!G48+'بوئین و میاندشت'!G48+'تیران و کرون'!G48+چادگان!G48+'خمینی شهر'!G48+خوانسار!G48+'خور وبیابانک'!G48+دهاقان!G48+سمیرم!G48+'شاهین شهر و میمه'!G48+شهرضا!G48+فریدن!G48+فریدونشهر!G48+فلاورجان!G48+کاشان!G48+گلپایگان!G48+' لنجان'!G48+مبارکه!G48+نائین!G48+' نجف آباد'!G48+' نطنز'!G48</f>
        <v>2677.5</v>
      </c>
      <c r="H48" s="68">
        <f>'آران و بیدگل'!H48+اردستان!H48+اصفهان!G48+برخوار!H48+'بوئین و میاندشت'!H48+'تیران و کرون'!H48+چادگان!H48+'خمینی شهر'!H48+خوانسار!H48+'خور وبیابانک'!H48+دهاقان!H48+سمیرم!H48+'شاهین شهر و میمه'!H48+شهرضا!H48+فریدن!H48+فریدونشهر!H48+فلاورجان!H48+کاشان!H48+گلپایگان!H48+' لنجان'!H48+مبارکه!H48+نائین!H48+' نجف آباد'!H48+' نطنز'!H48</f>
        <v>942</v>
      </c>
      <c r="I48" s="68">
        <f>'آران و بیدگل'!I48+اردستان!I48+اصفهان!H48+برخوار!I48+'بوئین و میاندشت'!I48+'تیران و کرون'!I48+چادگان!I48+'خمینی شهر'!I48+خوانسار!I48+'خور وبیابانک'!I48+دهاقان!I48+سمیرم!I48+'شاهین شهر و میمه'!I48+شهرضا!I48+فریدن!I48+فریدونشهر!I48+فلاورجان!I48+کاشان!I48+گلپایگان!I48+' لنجان'!I48+مبارکه!I48+نائین!I48+' نجف آباد'!I48+' نطنز'!I48</f>
        <v>3619.5</v>
      </c>
      <c r="J48" s="68">
        <f>'آران و بیدگل'!J48+اردستان!J48+اصفهان!I48+برخوار!J48+'بوئین و میاندشت'!J48+'تیران و کرون'!J48+چادگان!J48+'خمینی شهر'!J48+خوانسار!J48+'خور وبیابانک'!J48+دهاقان!J48+سمیرم!J48+'شاهین شهر و میمه'!J48+شهرضا!J48+فریدن!J48+فریدونشهر!J48+فلاورجان!J48+کاشان!J48+گلپایگان!J48+' لنجان'!J48+مبارکه!J48+نائین!J48+' نجف آباد'!J48+' نطنز'!J48</f>
        <v>3619.5</v>
      </c>
      <c r="K48" s="68">
        <f>'آران و بیدگل'!K48+اردستان!K48+اصفهان!J48+برخوار!K48+'بوئین و میاندشت'!K48+'تیران و کرون'!K48+چادگان!K48+'خمینی شهر'!K48+خوانسار!K48+'خور وبیابانک'!K48+دهاقان!K48+سمیرم!K48+'شاهین شهر و میمه'!K48+شهرضا!K48+فریدن!K48+فریدونشهر!K48+فلاورجان!K48+کاشان!K48+گلپایگان!K48+' لنجان'!K48+مبارکه!K48+نائین!K48+' نجف آباد'!K48+' نطنز'!K48</f>
        <v>45385</v>
      </c>
      <c r="L48" s="68">
        <f>'آران و بیدگل'!L48+اردستان!L48+اصفهان!K48+برخوار!L48+'بوئین و میاندشت'!L48+'تیران و کرون'!L48+چادگان!L48+'خمینی شهر'!L48+خوانسار!L48+'خور وبیابانک'!L48+دهاقان!L48+سمیرم!L48+'شاهین شهر و میمه'!L48+شهرضا!L48+فریدن!L48+فریدونشهر!L48+فلاورجان!L48+کاشان!L48+گلپایگان!L48+' لنجان'!L48+مبارکه!L48+نائین!L48+' نجف آباد'!L48+' نطنز'!L48</f>
        <v>722</v>
      </c>
      <c r="M48" s="64">
        <f t="shared" si="0"/>
        <v>46107</v>
      </c>
      <c r="N48" s="77">
        <f t="shared" si="1"/>
        <v>16950.513538748834</v>
      </c>
      <c r="O48" s="64">
        <f t="shared" si="2"/>
        <v>766.45435244161354</v>
      </c>
    </row>
    <row r="49" spans="1:15" ht="20.100000000000001" customHeight="1">
      <c r="A49" s="85"/>
      <c r="B49" s="3" t="s">
        <v>83</v>
      </c>
      <c r="C49" s="3"/>
      <c r="D49" s="68">
        <f>'آران و بیدگل'!D49+اردستان!D49+اصفهان!C49+برخوار!D49+'بوئین و میاندشت'!D49+'تیران و کرون'!D49+چادگان!D49+'خمینی شهر'!D49+خوانسار!D49+'خور وبیابانک'!D49+دهاقان!D49+سمیرم!D49+'شاهین شهر و میمه'!D49+شهرضا!D49+فریدن!D49+فریدونشهر!D49+فلاورجان!D49+کاشان!D49+گلپایگان!D49+' لنجان'!D49+مبارکه!D49+نائین!D49+' نجف آباد'!D49+' نطنز'!D49</f>
        <v>0</v>
      </c>
      <c r="E49" s="68">
        <f>'آران و بیدگل'!E49+اردستان!E49+اصفهان!D49+برخوار!E49+'بوئین و میاندشت'!E49+'تیران و کرون'!E49+چادگان!E49+'خمینی شهر'!E49+خوانسار!E49+'خور وبیابانک'!E49+دهاقان!E49+سمیرم!E49+'شاهین شهر و میمه'!E49+شهرضا!E49+فریدن!E49+فریدونشهر!E49+فلاورجان!E49+کاشان!E49+گلپایگان!E49+' لنجان'!E49+مبارکه!E49+نائین!E49+' نجف آباد'!E49+' نطنز'!E49</f>
        <v>0</v>
      </c>
      <c r="F49" s="68">
        <f>'آران و بیدگل'!F49+اردستان!F49+اصفهان!E49+برخوار!F49+'بوئین و میاندشت'!F49+'تیران و کرون'!F49+چادگان!F49+'خمینی شهر'!F49+خوانسار!F49+'خور وبیابانک'!F49+دهاقان!F49+سمیرم!F49+'شاهین شهر و میمه'!F49+شهرضا!F49+فریدن!F49+فریدونشهر!F49+فلاورجان!F49+کاشان!F49+گلپایگان!F49+' لنجان'!F49+مبارکه!F49+نائین!F49+' نجف آباد'!F49+' نطنز'!F49</f>
        <v>0</v>
      </c>
      <c r="G49" s="68">
        <f>'آران و بیدگل'!G49+اردستان!G49+اصفهان!F49+برخوار!G49+'بوئین و میاندشت'!G49+'تیران و کرون'!G49+چادگان!G49+'خمینی شهر'!G49+خوانسار!G49+'خور وبیابانک'!G49+دهاقان!G49+سمیرم!G49+'شاهین شهر و میمه'!G49+شهرضا!G49+فریدن!G49+فریدونشهر!G49+فلاورجان!G49+کاشان!G49+گلپایگان!G49+' لنجان'!G49+مبارکه!G49+نائین!G49+' نجف آباد'!G49+' نطنز'!G49</f>
        <v>102.21</v>
      </c>
      <c r="H49" s="68">
        <f>'آران و بیدگل'!H49+اردستان!H49+اصفهان!G49+برخوار!H49+'بوئین و میاندشت'!H49+'تیران و کرون'!H49+چادگان!H49+'خمینی شهر'!H49+خوانسار!H49+'خور وبیابانک'!H49+دهاقان!H49+سمیرم!H49+'شاهین شهر و میمه'!H49+شهرضا!H49+فریدن!H49+فریدونشهر!H49+فلاورجان!H49+کاشان!H49+گلپایگان!H49+' لنجان'!H49+مبارکه!H49+نائین!H49+' نجف آباد'!H49+' نطنز'!H49</f>
        <v>0</v>
      </c>
      <c r="I49" s="68">
        <f>'آران و بیدگل'!I49+اردستان!I49+اصفهان!H49+برخوار!I49+'بوئین و میاندشت'!I49+'تیران و کرون'!I49+چادگان!I49+'خمینی شهر'!I49+خوانسار!I49+'خور وبیابانک'!I49+دهاقان!I49+سمیرم!I49+'شاهین شهر و میمه'!I49+شهرضا!I49+فریدن!I49+فریدونشهر!I49+فلاورجان!I49+کاشان!I49+گلپایگان!I49+' لنجان'!I49+مبارکه!I49+نائین!I49+' نجف آباد'!I49+' نطنز'!I49</f>
        <v>100.16999999999999</v>
      </c>
      <c r="J49" s="68">
        <f>'آران و بیدگل'!J49+اردستان!J49+اصفهان!I49+برخوار!J49+'بوئین و میاندشت'!J49+'تیران و کرون'!J49+چادگان!J49+'خمینی شهر'!J49+خوانسار!J49+'خور وبیابانک'!J49+دهاقان!J49+سمیرم!J49+'شاهین شهر و میمه'!J49+شهرضا!J49+فریدن!J49+فریدونشهر!J49+فلاورجان!J49+کاشان!J49+گلپایگان!J49+' لنجان'!J49+مبارکه!J49+نائین!J49+' نجف آباد'!J49+' نطنز'!J49</f>
        <v>100.16999999999999</v>
      </c>
      <c r="K49" s="68">
        <f>'آران و بیدگل'!K49+اردستان!K49+اصفهان!J49+برخوار!K49+'بوئین و میاندشت'!K49+'تیران و کرون'!K49+چادگان!K49+'خمینی شهر'!K49+خوانسار!K49+'خور وبیابانک'!K49+دهاقان!K49+سمیرم!K49+'شاهین شهر و میمه'!K49+شهرضا!K49+فریدن!K49+فریدونشهر!K49+فلاورجان!K49+کاشان!K49+گلپایگان!K49+' لنجان'!K49+مبارکه!K49+نائین!K49+' نجف آباد'!K49+' نطنز'!K49</f>
        <v>15239</v>
      </c>
      <c r="L49" s="68">
        <f>'آران و بیدگل'!L49+اردستان!L49+اصفهان!K49+برخوار!L49+'بوئین و میاندشت'!L49+'تیران و کرون'!L49+چادگان!L49+'خمینی شهر'!L49+خوانسار!L49+'خور وبیابانک'!L49+دهاقان!L49+سمیرم!L49+'شاهین شهر و میمه'!L49+شهرضا!L49+فریدن!L49+فریدونشهر!L49+فلاورجان!L49+کاشان!L49+گلپایگان!L49+' لنجان'!L49+مبارکه!L49+نائین!L49+' نجف آباد'!L49+' نطنز'!L49</f>
        <v>0</v>
      </c>
      <c r="M49" s="64">
        <f t="shared" si="0"/>
        <v>15239</v>
      </c>
      <c r="N49" s="77">
        <f t="shared" si="1"/>
        <v>149095.00048918894</v>
      </c>
      <c r="O49" s="64"/>
    </row>
    <row r="50" spans="1:15" ht="20.100000000000001" customHeight="1">
      <c r="A50" s="86"/>
      <c r="B50" s="23" t="s">
        <v>84</v>
      </c>
      <c r="C50" s="24"/>
      <c r="D50" s="68">
        <f>'آران و بیدگل'!D50+اردستان!D50+اصفهان!C50+برخوار!D50+'بوئین و میاندشت'!D50+'تیران و کرون'!D50+چادگان!D50+'خمینی شهر'!D50+خوانسار!D50+'خور وبیابانک'!D50+دهاقان!D50+سمیرم!D50+'شاهین شهر و میمه'!D50+شهرضا!D50+فریدن!D50+فریدونشهر!D50+فلاورجان!D50+کاشان!D50+گلپایگان!D50+' لنجان'!D50+مبارکه!D50+نائین!D50+' نجف آباد'!D50+' نطنز'!D50</f>
        <v>1463</v>
      </c>
      <c r="E50" s="68">
        <f>'آران و بیدگل'!E50+اردستان!E50+اصفهان!D50+برخوار!E50+'بوئین و میاندشت'!E50+'تیران و کرون'!E50+چادگان!E50+'خمینی شهر'!E50+خوانسار!E50+'خور وبیابانک'!E50+دهاقان!E50+سمیرم!E50+'شاهین شهر و میمه'!E50+شهرضا!E50+فریدن!E50+فریدونشهر!E50+فلاورجان!E50+کاشان!E50+گلپایگان!E50+' لنجان'!E50+مبارکه!E50+نائین!E50+' نجف آباد'!E50+' نطنز'!E50</f>
        <v>0</v>
      </c>
      <c r="F50" s="68">
        <f>'آران و بیدگل'!F50+اردستان!F50+اصفهان!E50+برخوار!F50+'بوئین و میاندشت'!F50+'تیران و کرون'!F50+چادگان!F50+'خمینی شهر'!F50+خوانسار!F50+'خور وبیابانک'!F50+دهاقان!F50+سمیرم!F50+'شاهین شهر و میمه'!F50+شهرضا!F50+فریدن!F50+فریدونشهر!F50+فلاورجان!F50+کاشان!F50+گلپایگان!F50+' لنجان'!F50+مبارکه!F50+نائین!F50+' نجف آباد'!F50+' نطنز'!F50</f>
        <v>1463</v>
      </c>
      <c r="G50" s="68">
        <f>'آران و بیدگل'!G50+اردستان!G50+اصفهان!F50+برخوار!G50+'بوئین و میاندشت'!G50+'تیران و کرون'!G50+چادگان!G50+'خمینی شهر'!G50+خوانسار!G50+'خور وبیابانک'!G50+دهاقان!G50+سمیرم!G50+'شاهین شهر و میمه'!G50+شهرضا!G50+فریدن!G50+فریدونشهر!G50+فلاورجان!G50+کاشان!G50+گلپایگان!G50+' لنجان'!G50+مبارکه!G50+نائین!G50+' نجف آباد'!G50+' نطنز'!G50</f>
        <v>7778.71</v>
      </c>
      <c r="H50" s="68">
        <f>'آران و بیدگل'!H50+اردستان!H50+اصفهان!G50+برخوار!H50+'بوئین و میاندشت'!H50+'تیران و کرون'!H50+چادگان!H50+'خمینی شهر'!H50+خوانسار!H50+'خور وبیابانک'!H50+دهاقان!H50+سمیرم!H50+'شاهین شهر و میمه'!H50+شهرضا!H50+فریدن!H50+فریدونشهر!H50+فلاورجان!H50+کاشان!H50+گلپایگان!H50+' لنجان'!H50+مبارکه!H50+نائین!H50+' نجف آباد'!H50+' نطنز'!H50</f>
        <v>942</v>
      </c>
      <c r="I50" s="68">
        <f>'آران و بیدگل'!I50+اردستان!I50+اصفهان!H50+برخوار!I50+'بوئین و میاندشت'!I50+'تیران و کرون'!I50+چادگان!I50+'خمینی شهر'!I50+خوانسار!I50+'خور وبیابانک'!I50+دهاقان!I50+سمیرم!I50+'شاهین شهر و میمه'!I50+شهرضا!I50+فریدن!I50+فریدونشهر!I50+فلاورجان!I50+کاشان!I50+گلپایگان!I50+' لنجان'!I50+مبارکه!I50+نائین!I50+' نجف آباد'!I50+' نطنز'!I50</f>
        <v>8720.7099999999991</v>
      </c>
      <c r="J50" s="68">
        <f>'آران و بیدگل'!J50+اردستان!J50+اصفهان!I50+برخوار!J50+'بوئین و میاندشت'!J50+'تیران و کرون'!J50+چادگان!J50+'خمینی شهر'!J50+خوانسار!J50+'خور وبیابانک'!J50+دهاقان!J50+سمیرم!J50+'شاهین شهر و میمه'!J50+شهرضا!J50+فریدن!J50+فریدونشهر!J50+فلاورجان!J50+کاشان!J50+گلپایگان!J50+' لنجان'!J50+مبارکه!J50+نائین!J50+' نجف آباد'!J50+' نطنز'!J50</f>
        <v>10182.709999999999</v>
      </c>
      <c r="K50" s="68">
        <f>'آران و بیدگل'!K50+اردستان!K50+اصفهان!J50+برخوار!K50+'بوئین و میاندشت'!K50+'تیران و کرون'!K50+چادگان!K50+'خمینی شهر'!K50+خوانسار!K50+'خور وبیابانک'!K50+دهاقان!K50+سمیرم!K50+'شاهین شهر و میمه'!K50+شهرضا!K50+فریدن!K50+فریدونشهر!K50+فلاورجان!K50+کاشان!K50+گلپایگان!K50+' لنجان'!K50+مبارکه!K50+نائین!K50+' نجف آباد'!K50+' نطنز'!K50</f>
        <v>81129.392999999996</v>
      </c>
      <c r="L50" s="68">
        <f>'آران و بیدگل'!L50+اردستان!L50+اصفهان!K50+برخوار!L50+'بوئین و میاندشت'!L50+'تیران و کرون'!L50+چادگان!L50+'خمینی شهر'!L50+خوانسار!L50+'خور وبیابانک'!L50+دهاقان!L50+سمیرم!L50+'شاهین شهر و میمه'!L50+شهرضا!L50+فریدن!L50+فریدونشهر!L50+فلاورجان!L50+کاشان!L50+گلپایگان!L50+' لنجان'!L50+مبارکه!L50+نائین!L50+' نجف آباد'!L50+' نطنز'!L50</f>
        <v>722</v>
      </c>
      <c r="M50" s="64">
        <f t="shared" si="0"/>
        <v>81851.392999999996</v>
      </c>
      <c r="N50" s="77">
        <f t="shared" si="1"/>
        <v>10429.671886469607</v>
      </c>
      <c r="O50" s="64">
        <f t="shared" si="2"/>
        <v>766.45435244161354</v>
      </c>
    </row>
    <row r="51" spans="1:15" ht="20.100000000000001" customHeight="1">
      <c r="A51" s="87" t="s">
        <v>85</v>
      </c>
      <c r="B51" s="88"/>
      <c r="C51" s="89"/>
      <c r="D51" s="68">
        <f>'آران و بیدگل'!D51+اردستان!D51+اصفهان!C51+برخوار!D51+'بوئین و میاندشت'!D51+'تیران و کرون'!D51+چادگان!D51+'خمینی شهر'!D51+خوانسار!D51+'خور وبیابانک'!D51+دهاقان!D51+سمیرم!D51+'شاهین شهر و میمه'!D51+شهرضا!D51+فریدن!D51+فریدونشهر!D51+فلاورجان!D51+کاشان!D51+گلپایگان!D51+' لنجان'!D51+مبارکه!D51+نائین!D51+' نجف آباد'!D51+' نطنز'!D51</f>
        <v>7838.7</v>
      </c>
      <c r="E51" s="68">
        <f>'آران و بیدگل'!E51+اردستان!E51+اصفهان!D51+برخوار!E51+'بوئین و میاندشت'!E51+'تیران و کرون'!E51+چادگان!E51+'خمینی شهر'!E51+خوانسار!E51+'خور وبیابانک'!E51+دهاقان!E51+سمیرم!E51+'شاهین شهر و میمه'!E51+شهرضا!E51+فریدن!E51+فریدونشهر!E51+فلاورجان!E51+کاشان!E51+گلپایگان!E51+' لنجان'!E51+مبارکه!E51+نائین!E51+' نجف آباد'!E51+' نطنز'!E51</f>
        <v>2417.5</v>
      </c>
      <c r="F51" s="68">
        <f>'آران و بیدگل'!F51+اردستان!F51+اصفهان!E51+برخوار!F51+'بوئین و میاندشت'!F51+'تیران و کرون'!F51+چادگان!F51+'خمینی شهر'!F51+خوانسار!F51+'خور وبیابانک'!F51+دهاقان!F51+سمیرم!F51+'شاهین شهر و میمه'!F51+شهرضا!F51+فریدن!F51+فریدونشهر!F51+فلاورجان!F51+کاشان!F51+گلپایگان!F51+' لنجان'!F51+مبارکه!F51+نائین!F51+' نجف آباد'!F51+' نطنز'!F51</f>
        <v>10256.200000000001</v>
      </c>
      <c r="G51" s="68">
        <f>'آران و بیدگل'!G51+اردستان!G51+اصفهان!F51+برخوار!G51+'بوئین و میاندشت'!G51+'تیران و کرون'!G51+چادگان!G51+'خمینی شهر'!G51+خوانسار!G51+'خور وبیابانک'!G51+دهاقان!G51+سمیرم!G51+'شاهین شهر و میمه'!G51+شهرضا!G51+فریدن!G51+فریدونشهر!G51+فلاورجان!G51+کاشان!G51+گلپایگان!G51+' لنجان'!G51+مبارکه!G51+نائین!G51+' نجف آباد'!G51+' نطنز'!G51</f>
        <v>72281.39</v>
      </c>
      <c r="H51" s="68">
        <f>'آران و بیدگل'!H51+اردستان!H51+اصفهان!G51+برخوار!H51+'بوئین و میاندشت'!H51+'تیران و کرون'!H51+چادگان!H51+'خمینی شهر'!H51+خوانسار!H51+'خور وبیابانک'!H51+دهاقان!H51+سمیرم!H51+'شاهین شهر و میمه'!H51+شهرضا!H51+فریدن!H51+فریدونشهر!H51+فلاورجان!H51+کاشان!H51+گلپایگان!H51+' لنجان'!H51+مبارکه!H51+نائین!H51+' نجف آباد'!H51+' نطنز'!H51</f>
        <v>2741</v>
      </c>
      <c r="I51" s="68">
        <f>'آران و بیدگل'!I51+اردستان!I51+اصفهان!H51+برخوار!I51+'بوئین و میاندشت'!I51+'تیران و کرون'!I51+چادگان!I51+'خمینی شهر'!I51+خوانسار!I51+'خور وبیابانک'!I51+دهاقان!I51+سمیرم!I51+'شاهین شهر و میمه'!I51+شهرضا!I51+فریدن!I51+فریدونشهر!I51+فلاورجان!I51+کاشان!I51+گلپایگان!I51+' لنجان'!I51+مبارکه!I51+نائین!I51+' نجف آباد'!I51+' نطنز'!I51</f>
        <v>75022.39</v>
      </c>
      <c r="J51" s="68">
        <f>'آران و بیدگل'!J51+اردستان!J51+اصفهان!I51+برخوار!J51+'بوئین و میاندشت'!J51+'تیران و کرون'!J51+چادگان!J51+'خمینی شهر'!J51+خوانسار!J51+'خور وبیابانک'!J51+دهاقان!J51+سمیرم!J51+'شاهین شهر و میمه'!J51+شهرضا!J51+فریدن!J51+فریدونشهر!J51+فلاورجان!J51+کاشان!J51+گلپایگان!J51+' لنجان'!J51+مبارکه!J51+نائین!J51+' نجف آباد'!J51+' نطنز'!J51</f>
        <v>85277.59</v>
      </c>
      <c r="K51" s="68">
        <f>'آران و بیدگل'!K51+اردستان!K51+اصفهان!J51+برخوار!K51+'بوئین و میاندشت'!K51+'تیران و کرون'!K51+چادگان!K51+'خمینی شهر'!K51+خوانسار!K51+'خور وبیابانک'!K51+دهاقان!K51+سمیرم!K51+'شاهین شهر و میمه'!K51+شهرضا!K51+فریدن!K51+فریدونشهر!K51+فلاورجان!K51+کاشان!K51+گلپایگان!K51+' لنجان'!K51+مبارکه!K51+نائین!K51+' نجف آباد'!K51+' نطنز'!K51</f>
        <v>882981.4530000001</v>
      </c>
      <c r="L51" s="68">
        <f>'آران و بیدگل'!L51+اردستان!L51+اصفهان!K51+برخوار!L51+'بوئین و میاندشت'!L51+'تیران و کرون'!L51+چادگان!L51+'خمینی شهر'!L51+خوانسار!L51+'خور وبیابانک'!L51+دهاقان!L51+سمیرم!L51+'شاهین شهر و میمه'!L51+شهرضا!L51+فریدن!L51+فریدونشهر!L51+فلاورجان!L51+کاشان!L51+گلپایگان!L51+' لنجان'!L51+مبارکه!L51+نائین!L51+' نجف آباد'!L51+' نطنز'!L51</f>
        <v>1500</v>
      </c>
      <c r="M51" s="64">
        <f t="shared" si="0"/>
        <v>884481.4530000001</v>
      </c>
      <c r="N51" s="77">
        <f t="shared" si="1"/>
        <v>12215.889221278121</v>
      </c>
      <c r="O51" s="64">
        <f t="shared" si="2"/>
        <v>547.24553082816487</v>
      </c>
    </row>
  </sheetData>
  <mergeCells count="19">
    <mergeCell ref="A34:A44"/>
    <mergeCell ref="B34:B39"/>
    <mergeCell ref="B40:B43"/>
    <mergeCell ref="A45:A50"/>
    <mergeCell ref="A51:C51"/>
    <mergeCell ref="B44:C44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ageMargins left="0" right="0" top="0" bottom="0" header="0.31496062992125984" footer="0.31496062992125984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2" zoomScaleNormal="82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9" sqref="N49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.28515625" style="4" customWidth="1"/>
    <col min="6" max="6" width="9.140625" style="4" customWidth="1"/>
    <col min="7" max="7" width="11.28515625" style="4" customWidth="1"/>
    <col min="8" max="8" width="6.28515625" style="4" customWidth="1"/>
    <col min="9" max="9" width="11.5703125" style="4" customWidth="1"/>
    <col min="10" max="10" width="9.42578125" style="4" customWidth="1"/>
    <col min="11" max="11" width="11.140625" style="4" customWidth="1"/>
    <col min="12" max="12" width="6.7109375" style="4" customWidth="1"/>
    <col min="13" max="13" width="10" style="4" customWidth="1"/>
    <col min="14" max="14" width="11.7109375" style="4" customWidth="1"/>
    <col min="15" max="15" width="6.5703125" style="4" customWidth="1"/>
    <col min="16" max="16384" width="9.140625" style="4"/>
  </cols>
  <sheetData>
    <row r="1" spans="1:15" s="11" customFormat="1" ht="20.100000000000001" customHeight="1">
      <c r="A1" s="109" t="s">
        <v>118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/>
      <c r="E4" s="29"/>
      <c r="F4" s="29">
        <f>SUM(D4:E4)</f>
        <v>0</v>
      </c>
      <c r="G4" s="29"/>
      <c r="H4" s="29"/>
      <c r="I4" s="29">
        <f>SUM(G4:H4)</f>
        <v>0</v>
      </c>
      <c r="J4" s="29">
        <f>I4+F4</f>
        <v>0</v>
      </c>
      <c r="K4" s="29"/>
      <c r="L4" s="29"/>
      <c r="M4" s="29">
        <f>SUM(K4:L4)</f>
        <v>0</v>
      </c>
      <c r="N4" s="29"/>
      <c r="O4" s="29" t="s">
        <v>88</v>
      </c>
    </row>
    <row r="5" spans="1:15" ht="20.100000000000001" customHeight="1">
      <c r="A5" s="136"/>
      <c r="B5" s="40" t="s">
        <v>36</v>
      </c>
      <c r="C5" s="41"/>
      <c r="D5" s="29">
        <v>10</v>
      </c>
      <c r="E5" s="29"/>
      <c r="F5" s="29">
        <f t="shared" ref="F5:F49" si="0">SUM(D5:E5)</f>
        <v>10</v>
      </c>
      <c r="G5" s="29">
        <v>16</v>
      </c>
      <c r="H5" s="29"/>
      <c r="I5" s="29">
        <f t="shared" ref="I5:I49" si="1">SUM(G5:H5)</f>
        <v>16</v>
      </c>
      <c r="J5" s="29">
        <f t="shared" ref="J5:J49" si="2">I5+F5</f>
        <v>26</v>
      </c>
      <c r="K5" s="29">
        <v>150</v>
      </c>
      <c r="L5" s="29"/>
      <c r="M5" s="29">
        <f t="shared" ref="M5:M49" si="3">SUM(K5:L5)</f>
        <v>150</v>
      </c>
      <c r="N5" s="29">
        <f t="shared" ref="N5:N51" si="4">K5/G5*1000</f>
        <v>9375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29">
        <v>77</v>
      </c>
      <c r="E6" s="29"/>
      <c r="F6" s="29">
        <f t="shared" si="0"/>
        <v>77</v>
      </c>
      <c r="G6" s="29">
        <v>384</v>
      </c>
      <c r="H6" s="29"/>
      <c r="I6" s="29">
        <f t="shared" si="1"/>
        <v>384</v>
      </c>
      <c r="J6" s="29">
        <f t="shared" si="2"/>
        <v>461</v>
      </c>
      <c r="K6" s="29">
        <v>5250</v>
      </c>
      <c r="L6" s="29"/>
      <c r="M6" s="29">
        <f t="shared" si="3"/>
        <v>5250</v>
      </c>
      <c r="N6" s="29">
        <f t="shared" si="4"/>
        <v>13671.875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29">
        <f>SUM(D4:D6)</f>
        <v>87</v>
      </c>
      <c r="E7" s="66">
        <f t="shared" ref="E7:M7" si="5">SUM(E4:E6)</f>
        <v>0</v>
      </c>
      <c r="F7" s="66">
        <f t="shared" si="5"/>
        <v>87</v>
      </c>
      <c r="G7" s="66">
        <f t="shared" si="5"/>
        <v>400</v>
      </c>
      <c r="H7" s="66">
        <f t="shared" si="5"/>
        <v>0</v>
      </c>
      <c r="I7" s="66">
        <f t="shared" si="5"/>
        <v>400</v>
      </c>
      <c r="J7" s="66">
        <f t="shared" si="5"/>
        <v>487</v>
      </c>
      <c r="K7" s="66">
        <f t="shared" si="5"/>
        <v>5400</v>
      </c>
      <c r="L7" s="66">
        <f t="shared" si="5"/>
        <v>0</v>
      </c>
      <c r="M7" s="66">
        <f t="shared" si="5"/>
        <v>5400</v>
      </c>
      <c r="N7" s="29">
        <f t="shared" si="4"/>
        <v>13500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29">
        <v>10</v>
      </c>
      <c r="E8" s="29"/>
      <c r="F8" s="29">
        <f t="shared" si="0"/>
        <v>10</v>
      </c>
      <c r="G8" s="29">
        <v>162</v>
      </c>
      <c r="H8" s="29"/>
      <c r="I8" s="29">
        <f t="shared" si="1"/>
        <v>162</v>
      </c>
      <c r="J8" s="29">
        <f t="shared" si="2"/>
        <v>172</v>
      </c>
      <c r="K8" s="29">
        <v>2720</v>
      </c>
      <c r="L8" s="29"/>
      <c r="M8" s="29">
        <f t="shared" si="3"/>
        <v>2720</v>
      </c>
      <c r="N8" s="29">
        <f t="shared" si="4"/>
        <v>16790.123456790123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29">
        <v>21</v>
      </c>
      <c r="E9" s="29"/>
      <c r="F9" s="29">
        <f t="shared" si="0"/>
        <v>21</v>
      </c>
      <c r="G9" s="29">
        <v>156</v>
      </c>
      <c r="H9" s="29"/>
      <c r="I9" s="29">
        <f t="shared" si="1"/>
        <v>156</v>
      </c>
      <c r="J9" s="29">
        <f t="shared" si="2"/>
        <v>177</v>
      </c>
      <c r="K9" s="29">
        <v>1260</v>
      </c>
      <c r="L9" s="29"/>
      <c r="M9" s="29">
        <f t="shared" si="3"/>
        <v>1260</v>
      </c>
      <c r="N9" s="29">
        <f t="shared" si="4"/>
        <v>8076.9230769230762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29">
        <v>5</v>
      </c>
      <c r="E10" s="29"/>
      <c r="F10" s="29">
        <f t="shared" si="0"/>
        <v>5</v>
      </c>
      <c r="G10" s="29">
        <v>22</v>
      </c>
      <c r="H10" s="29"/>
      <c r="I10" s="29">
        <f t="shared" si="1"/>
        <v>22</v>
      </c>
      <c r="J10" s="29">
        <f t="shared" si="2"/>
        <v>27</v>
      </c>
      <c r="K10" s="29">
        <v>400</v>
      </c>
      <c r="L10" s="29"/>
      <c r="M10" s="29">
        <f t="shared" si="3"/>
        <v>400</v>
      </c>
      <c r="N10" s="29">
        <f t="shared" si="4"/>
        <v>18181.818181818184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>
        <v>6</v>
      </c>
      <c r="E11" s="29"/>
      <c r="F11" s="29">
        <f t="shared" si="0"/>
        <v>6</v>
      </c>
      <c r="G11" s="29">
        <v>24</v>
      </c>
      <c r="H11" s="29"/>
      <c r="I11" s="29">
        <f t="shared" si="1"/>
        <v>24</v>
      </c>
      <c r="J11" s="29">
        <f t="shared" si="2"/>
        <v>30</v>
      </c>
      <c r="K11" s="29">
        <v>500</v>
      </c>
      <c r="L11" s="29"/>
      <c r="M11" s="29">
        <f t="shared" si="3"/>
        <v>500</v>
      </c>
      <c r="N11" s="29">
        <f t="shared" si="4"/>
        <v>20833.333333333332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>
        <v>39</v>
      </c>
      <c r="E12" s="29"/>
      <c r="F12" s="29">
        <f t="shared" si="0"/>
        <v>39</v>
      </c>
      <c r="G12" s="29">
        <v>250</v>
      </c>
      <c r="H12" s="29"/>
      <c r="I12" s="29">
        <f t="shared" si="1"/>
        <v>250</v>
      </c>
      <c r="J12" s="29">
        <f t="shared" si="2"/>
        <v>289</v>
      </c>
      <c r="K12" s="29">
        <v>2250</v>
      </c>
      <c r="L12" s="29"/>
      <c r="M12" s="29">
        <f t="shared" si="3"/>
        <v>2250</v>
      </c>
      <c r="N12" s="29">
        <f t="shared" si="4"/>
        <v>9000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>
        <v>3</v>
      </c>
      <c r="E13" s="29"/>
      <c r="F13" s="29">
        <f t="shared" si="0"/>
        <v>3</v>
      </c>
      <c r="G13" s="29">
        <v>2</v>
      </c>
      <c r="H13" s="29"/>
      <c r="I13" s="29">
        <f t="shared" si="1"/>
        <v>2</v>
      </c>
      <c r="J13" s="29">
        <f t="shared" si="2"/>
        <v>5</v>
      </c>
      <c r="K13" s="29">
        <v>30</v>
      </c>
      <c r="L13" s="29"/>
      <c r="M13" s="29">
        <f t="shared" si="3"/>
        <v>30</v>
      </c>
      <c r="N13" s="29">
        <f t="shared" si="4"/>
        <v>15000</v>
      </c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25</v>
      </c>
      <c r="E14" s="29"/>
      <c r="F14" s="29">
        <f t="shared" si="0"/>
        <v>25</v>
      </c>
      <c r="G14" s="29">
        <v>214</v>
      </c>
      <c r="H14" s="29"/>
      <c r="I14" s="29">
        <f t="shared" si="1"/>
        <v>214</v>
      </c>
      <c r="J14" s="29">
        <f t="shared" si="2"/>
        <v>239</v>
      </c>
      <c r="K14" s="29">
        <v>1450</v>
      </c>
      <c r="L14" s="29"/>
      <c r="M14" s="29">
        <f t="shared" si="3"/>
        <v>1450</v>
      </c>
      <c r="N14" s="29">
        <f t="shared" si="4"/>
        <v>6775.7009345794395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>
        <v>7</v>
      </c>
      <c r="E15" s="29"/>
      <c r="F15" s="29">
        <f t="shared" si="0"/>
        <v>7</v>
      </c>
      <c r="G15" s="29">
        <v>23</v>
      </c>
      <c r="H15" s="29"/>
      <c r="I15" s="29">
        <f t="shared" si="1"/>
        <v>23</v>
      </c>
      <c r="J15" s="29">
        <f t="shared" si="2"/>
        <v>30</v>
      </c>
      <c r="K15" s="29">
        <v>780</v>
      </c>
      <c r="L15" s="29"/>
      <c r="M15" s="29">
        <f t="shared" si="3"/>
        <v>780</v>
      </c>
      <c r="N15" s="29">
        <f t="shared" si="4"/>
        <v>33913.043478260865</v>
      </c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116</v>
      </c>
      <c r="E16" s="66">
        <f t="shared" ref="E16:M16" si="6">SUM(E8:E15)</f>
        <v>0</v>
      </c>
      <c r="F16" s="66">
        <f t="shared" si="6"/>
        <v>116</v>
      </c>
      <c r="G16" s="66">
        <f t="shared" si="6"/>
        <v>853</v>
      </c>
      <c r="H16" s="66">
        <f t="shared" si="6"/>
        <v>0</v>
      </c>
      <c r="I16" s="66">
        <f t="shared" si="6"/>
        <v>853</v>
      </c>
      <c r="J16" s="66">
        <f t="shared" si="6"/>
        <v>969</v>
      </c>
      <c r="K16" s="66">
        <f t="shared" si="6"/>
        <v>9390</v>
      </c>
      <c r="L16" s="66">
        <f t="shared" si="6"/>
        <v>0</v>
      </c>
      <c r="M16" s="66">
        <f t="shared" si="6"/>
        <v>9390</v>
      </c>
      <c r="N16" s="29">
        <f t="shared" si="4"/>
        <v>11008.20633059789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/>
      <c r="E17" s="29"/>
      <c r="F17" s="29">
        <f t="shared" si="0"/>
        <v>0</v>
      </c>
      <c r="G17" s="29"/>
      <c r="H17" s="29"/>
      <c r="I17" s="29">
        <f t="shared" si="1"/>
        <v>0</v>
      </c>
      <c r="J17" s="29">
        <f t="shared" si="2"/>
        <v>0</v>
      </c>
      <c r="K17" s="29"/>
      <c r="L17" s="29"/>
      <c r="M17" s="29">
        <f t="shared" si="3"/>
        <v>0</v>
      </c>
      <c r="N17" s="29"/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0</v>
      </c>
      <c r="E19" s="66">
        <f t="shared" ref="E19:M19" si="7">SUM(E17:E18)</f>
        <v>0</v>
      </c>
      <c r="F19" s="66">
        <f t="shared" si="7"/>
        <v>0</v>
      </c>
      <c r="G19" s="66">
        <f t="shared" si="7"/>
        <v>0</v>
      </c>
      <c r="H19" s="66">
        <f t="shared" si="7"/>
        <v>0</v>
      </c>
      <c r="I19" s="66">
        <f t="shared" si="7"/>
        <v>0</v>
      </c>
      <c r="J19" s="66">
        <f t="shared" si="7"/>
        <v>0</v>
      </c>
      <c r="K19" s="66">
        <f t="shared" si="7"/>
        <v>0</v>
      </c>
      <c r="L19" s="66">
        <f t="shared" si="7"/>
        <v>0</v>
      </c>
      <c r="M19" s="66">
        <f t="shared" si="7"/>
        <v>0</v>
      </c>
      <c r="N19" s="29"/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/>
      <c r="E20" s="29"/>
      <c r="F20" s="29">
        <f t="shared" si="0"/>
        <v>0</v>
      </c>
      <c r="G20" s="29"/>
      <c r="H20" s="29"/>
      <c r="I20" s="29">
        <f t="shared" si="1"/>
        <v>0</v>
      </c>
      <c r="J20" s="29">
        <f t="shared" si="2"/>
        <v>0</v>
      </c>
      <c r="K20" s="29"/>
      <c r="L20" s="29"/>
      <c r="M20" s="29">
        <f t="shared" si="3"/>
        <v>0</v>
      </c>
      <c r="N20" s="29"/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17</v>
      </c>
      <c r="E21" s="29"/>
      <c r="F21" s="29">
        <f t="shared" si="0"/>
        <v>17</v>
      </c>
      <c r="G21" s="29">
        <v>12</v>
      </c>
      <c r="H21" s="29"/>
      <c r="I21" s="29">
        <f t="shared" si="1"/>
        <v>12</v>
      </c>
      <c r="J21" s="29">
        <f t="shared" si="2"/>
        <v>29</v>
      </c>
      <c r="K21" s="29">
        <v>75</v>
      </c>
      <c r="L21" s="29"/>
      <c r="M21" s="29">
        <f t="shared" si="3"/>
        <v>75</v>
      </c>
      <c r="N21" s="29">
        <f t="shared" si="4"/>
        <v>6250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4</v>
      </c>
      <c r="E22" s="29"/>
      <c r="F22" s="29">
        <f t="shared" si="0"/>
        <v>4</v>
      </c>
      <c r="G22" s="29">
        <v>17</v>
      </c>
      <c r="H22" s="29"/>
      <c r="I22" s="29">
        <f t="shared" si="1"/>
        <v>17</v>
      </c>
      <c r="J22" s="29">
        <f t="shared" si="2"/>
        <v>21</v>
      </c>
      <c r="K22" s="29">
        <v>70</v>
      </c>
      <c r="L22" s="29"/>
      <c r="M22" s="29">
        <f t="shared" si="3"/>
        <v>70</v>
      </c>
      <c r="N22" s="29">
        <f t="shared" si="4"/>
        <v>4117.6470588235288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21</v>
      </c>
      <c r="E24" s="66">
        <f t="shared" ref="E24:M24" si="8">SUM(E20:E23)</f>
        <v>0</v>
      </c>
      <c r="F24" s="66">
        <f t="shared" si="8"/>
        <v>21</v>
      </c>
      <c r="G24" s="66">
        <f t="shared" si="8"/>
        <v>29</v>
      </c>
      <c r="H24" s="66">
        <f t="shared" si="8"/>
        <v>0</v>
      </c>
      <c r="I24" s="66">
        <f t="shared" si="8"/>
        <v>29</v>
      </c>
      <c r="J24" s="66">
        <f t="shared" si="8"/>
        <v>50</v>
      </c>
      <c r="K24" s="66">
        <f t="shared" si="8"/>
        <v>145</v>
      </c>
      <c r="L24" s="66">
        <f t="shared" si="8"/>
        <v>0</v>
      </c>
      <c r="M24" s="66">
        <f t="shared" si="8"/>
        <v>145</v>
      </c>
      <c r="N24" s="29">
        <f t="shared" si="4"/>
        <v>5000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SUM(D25:D26)</f>
        <v>0</v>
      </c>
      <c r="E27" s="66">
        <f t="shared" ref="E27:M27" si="9">SUM(E25:E26)</f>
        <v>0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>
        <v>2</v>
      </c>
      <c r="E29" s="29"/>
      <c r="F29" s="29">
        <f t="shared" si="0"/>
        <v>2</v>
      </c>
      <c r="G29" s="29">
        <v>5</v>
      </c>
      <c r="H29" s="29"/>
      <c r="I29" s="29">
        <f t="shared" si="1"/>
        <v>5</v>
      </c>
      <c r="J29" s="29">
        <f t="shared" si="2"/>
        <v>7</v>
      </c>
      <c r="K29" s="29">
        <v>10</v>
      </c>
      <c r="L29" s="29"/>
      <c r="M29" s="29">
        <f t="shared" si="3"/>
        <v>10</v>
      </c>
      <c r="N29" s="29">
        <f t="shared" si="4"/>
        <v>2000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>
        <v>0</v>
      </c>
      <c r="E32" s="29"/>
      <c r="F32" s="29">
        <f t="shared" si="0"/>
        <v>0</v>
      </c>
      <c r="G32" s="29">
        <v>45</v>
      </c>
      <c r="H32" s="29"/>
      <c r="I32" s="29">
        <f t="shared" si="1"/>
        <v>45</v>
      </c>
      <c r="J32" s="29">
        <f t="shared" si="2"/>
        <v>45</v>
      </c>
      <c r="K32" s="29">
        <v>50</v>
      </c>
      <c r="L32" s="29"/>
      <c r="M32" s="29">
        <f t="shared" si="3"/>
        <v>50</v>
      </c>
      <c r="N32" s="29">
        <f t="shared" si="4"/>
        <v>1111.1111111111111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2</v>
      </c>
      <c r="E33" s="66">
        <f t="shared" ref="E33:M33" si="10">SUM(E28:E32)</f>
        <v>0</v>
      </c>
      <c r="F33" s="66">
        <f t="shared" si="10"/>
        <v>2</v>
      </c>
      <c r="G33" s="66">
        <f t="shared" si="10"/>
        <v>50</v>
      </c>
      <c r="H33" s="66">
        <f t="shared" si="10"/>
        <v>0</v>
      </c>
      <c r="I33" s="66">
        <f t="shared" si="10"/>
        <v>50</v>
      </c>
      <c r="J33" s="66">
        <f t="shared" si="10"/>
        <v>52</v>
      </c>
      <c r="K33" s="66">
        <f t="shared" si="10"/>
        <v>60</v>
      </c>
      <c r="L33" s="66">
        <f t="shared" si="10"/>
        <v>0</v>
      </c>
      <c r="M33" s="66">
        <f t="shared" si="10"/>
        <v>60</v>
      </c>
      <c r="N33" s="29">
        <f t="shared" si="4"/>
        <v>1200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411</v>
      </c>
      <c r="H34" s="29"/>
      <c r="I34" s="29">
        <f t="shared" si="1"/>
        <v>411</v>
      </c>
      <c r="J34" s="29">
        <f t="shared" si="2"/>
        <v>411</v>
      </c>
      <c r="K34" s="29">
        <v>69485</v>
      </c>
      <c r="L34" s="29"/>
      <c r="M34" s="29">
        <f t="shared" si="3"/>
        <v>69485</v>
      </c>
      <c r="N34" s="29">
        <f t="shared" si="4"/>
        <v>169063.26034063261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7</v>
      </c>
      <c r="H35" s="29"/>
      <c r="I35" s="29">
        <f t="shared" si="1"/>
        <v>7</v>
      </c>
      <c r="J35" s="29">
        <f t="shared" si="2"/>
        <v>7</v>
      </c>
      <c r="K35" s="29">
        <v>1950</v>
      </c>
      <c r="L35" s="29"/>
      <c r="M35" s="29">
        <f t="shared" si="3"/>
        <v>1950</v>
      </c>
      <c r="N35" s="29">
        <f t="shared" si="4"/>
        <v>278571.42857142858</v>
      </c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111.9</v>
      </c>
      <c r="H36" s="29"/>
      <c r="I36" s="29">
        <f t="shared" si="1"/>
        <v>111.9</v>
      </c>
      <c r="J36" s="29">
        <f t="shared" si="2"/>
        <v>111.9</v>
      </c>
      <c r="K36" s="29">
        <v>11870</v>
      </c>
      <c r="L36" s="29"/>
      <c r="M36" s="29">
        <f t="shared" si="3"/>
        <v>11870</v>
      </c>
      <c r="N36" s="29">
        <f t="shared" si="4"/>
        <v>106076.85433422698</v>
      </c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>
        <v>6</v>
      </c>
      <c r="H37" s="29"/>
      <c r="I37" s="29">
        <f t="shared" si="1"/>
        <v>6</v>
      </c>
      <c r="J37" s="29">
        <f t="shared" si="2"/>
        <v>6</v>
      </c>
      <c r="K37" s="29">
        <v>760</v>
      </c>
      <c r="L37" s="29"/>
      <c r="M37" s="29">
        <f t="shared" si="3"/>
        <v>760</v>
      </c>
      <c r="N37" s="29">
        <f t="shared" si="4"/>
        <v>126666.66666666667</v>
      </c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240</v>
      </c>
      <c r="H38" s="29"/>
      <c r="I38" s="29">
        <f t="shared" si="1"/>
        <v>240</v>
      </c>
      <c r="J38" s="29">
        <f t="shared" si="2"/>
        <v>240</v>
      </c>
      <c r="K38" s="29">
        <v>20565</v>
      </c>
      <c r="L38" s="29"/>
      <c r="M38" s="29">
        <f t="shared" si="3"/>
        <v>20565</v>
      </c>
      <c r="N38" s="29">
        <f t="shared" si="4"/>
        <v>85687.5</v>
      </c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775.9</v>
      </c>
      <c r="H39" s="66">
        <f t="shared" si="11"/>
        <v>0</v>
      </c>
      <c r="I39" s="66">
        <f t="shared" si="11"/>
        <v>775.9</v>
      </c>
      <c r="J39" s="66">
        <f t="shared" si="11"/>
        <v>775.9</v>
      </c>
      <c r="K39" s="66">
        <f t="shared" si="11"/>
        <v>104630</v>
      </c>
      <c r="L39" s="66">
        <f t="shared" si="11"/>
        <v>0</v>
      </c>
      <c r="M39" s="66">
        <f t="shared" si="11"/>
        <v>104630</v>
      </c>
      <c r="N39" s="29">
        <f t="shared" si="4"/>
        <v>134849.85178502384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>
        <v>15</v>
      </c>
      <c r="H40" s="29"/>
      <c r="I40" s="29">
        <f t="shared" si="1"/>
        <v>15</v>
      </c>
      <c r="J40" s="29">
        <f t="shared" si="2"/>
        <v>15</v>
      </c>
      <c r="K40" s="29">
        <v>250</v>
      </c>
      <c r="L40" s="29"/>
      <c r="M40" s="29">
        <f t="shared" si="3"/>
        <v>250</v>
      </c>
      <c r="N40" s="29">
        <f t="shared" si="4"/>
        <v>16666.666666666668</v>
      </c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2</v>
      </c>
      <c r="H41" s="29"/>
      <c r="I41" s="29">
        <v>2</v>
      </c>
      <c r="J41" s="29">
        <f t="shared" si="2"/>
        <v>2</v>
      </c>
      <c r="K41" s="29">
        <v>400</v>
      </c>
      <c r="L41" s="29"/>
      <c r="M41" s="29">
        <f t="shared" si="3"/>
        <v>400</v>
      </c>
      <c r="N41" s="29">
        <f t="shared" si="4"/>
        <v>200000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>
        <v>18.3</v>
      </c>
      <c r="H42" s="29"/>
      <c r="I42" s="29">
        <f t="shared" si="1"/>
        <v>18.3</v>
      </c>
      <c r="J42" s="29">
        <f t="shared" si="2"/>
        <v>18.3</v>
      </c>
      <c r="K42" s="29">
        <v>1023</v>
      </c>
      <c r="L42" s="29"/>
      <c r="M42" s="29">
        <f t="shared" si="3"/>
        <v>1023</v>
      </c>
      <c r="N42" s="29">
        <f t="shared" si="4"/>
        <v>55901.639344262294</v>
      </c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35.299999999999997</v>
      </c>
      <c r="H43" s="66">
        <f t="shared" si="12"/>
        <v>0</v>
      </c>
      <c r="I43" s="66">
        <f t="shared" si="12"/>
        <v>35.299999999999997</v>
      </c>
      <c r="J43" s="66">
        <f t="shared" si="12"/>
        <v>35.299999999999997</v>
      </c>
      <c r="K43" s="66">
        <f t="shared" si="12"/>
        <v>1673</v>
      </c>
      <c r="L43" s="66">
        <f t="shared" si="12"/>
        <v>0</v>
      </c>
      <c r="M43" s="66">
        <f t="shared" si="12"/>
        <v>1673</v>
      </c>
      <c r="N43" s="29">
        <f t="shared" si="4"/>
        <v>47393.767705382437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811.19999999999993</v>
      </c>
      <c r="H44" s="66">
        <f t="shared" si="13"/>
        <v>0</v>
      </c>
      <c r="I44" s="66">
        <f t="shared" si="13"/>
        <v>811.19999999999993</v>
      </c>
      <c r="J44" s="66">
        <f t="shared" si="13"/>
        <v>811.19999999999993</v>
      </c>
      <c r="K44" s="66">
        <f t="shared" si="13"/>
        <v>106303</v>
      </c>
      <c r="L44" s="66">
        <f t="shared" si="13"/>
        <v>0</v>
      </c>
      <c r="M44" s="66">
        <f t="shared" si="13"/>
        <v>106303</v>
      </c>
      <c r="N44" s="29">
        <f t="shared" si="4"/>
        <v>131044.1321499014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2</v>
      </c>
      <c r="E45" s="29"/>
      <c r="F45" s="29">
        <f t="shared" si="0"/>
        <v>2</v>
      </c>
      <c r="G45" s="29">
        <v>4</v>
      </c>
      <c r="H45" s="29"/>
      <c r="I45" s="29">
        <f t="shared" si="1"/>
        <v>4</v>
      </c>
      <c r="J45" s="29">
        <f t="shared" si="2"/>
        <v>6</v>
      </c>
      <c r="K45" s="5">
        <v>0.02</v>
      </c>
      <c r="L45" s="29"/>
      <c r="M45" s="5">
        <f t="shared" si="3"/>
        <v>0.02</v>
      </c>
      <c r="N45" s="29">
        <f t="shared" si="4"/>
        <v>5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/>
      <c r="E46" s="29"/>
      <c r="F46" s="29">
        <f t="shared" si="0"/>
        <v>0</v>
      </c>
      <c r="G46" s="29"/>
      <c r="H46" s="29"/>
      <c r="I46" s="29">
        <f t="shared" si="1"/>
        <v>0</v>
      </c>
      <c r="J46" s="29">
        <f t="shared" si="2"/>
        <v>0</v>
      </c>
      <c r="K46" s="29"/>
      <c r="L46" s="29"/>
      <c r="M46" s="29">
        <f t="shared" si="3"/>
        <v>0</v>
      </c>
      <c r="N46" s="29"/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>
        <v>8</v>
      </c>
      <c r="E47" s="29"/>
      <c r="F47" s="29">
        <f t="shared" si="0"/>
        <v>8</v>
      </c>
      <c r="G47" s="29">
        <v>2.5</v>
      </c>
      <c r="H47" s="29"/>
      <c r="I47" s="29">
        <f t="shared" si="1"/>
        <v>2.5</v>
      </c>
      <c r="J47" s="29">
        <f t="shared" si="2"/>
        <v>10.5</v>
      </c>
      <c r="K47" s="29">
        <v>12</v>
      </c>
      <c r="L47" s="29"/>
      <c r="M47" s="29">
        <f t="shared" si="3"/>
        <v>12</v>
      </c>
      <c r="N47" s="29">
        <f t="shared" si="4"/>
        <v>4800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24</v>
      </c>
      <c r="H48" s="29"/>
      <c r="I48" s="29">
        <f t="shared" si="1"/>
        <v>24</v>
      </c>
      <c r="J48" s="29">
        <f t="shared" si="2"/>
        <v>24</v>
      </c>
      <c r="K48" s="29">
        <v>254</v>
      </c>
      <c r="L48" s="29"/>
      <c r="M48" s="29">
        <f t="shared" si="3"/>
        <v>254</v>
      </c>
      <c r="N48" s="29">
        <f t="shared" si="4"/>
        <v>10583.333333333334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4</v>
      </c>
      <c r="H49" s="29"/>
      <c r="I49" s="29">
        <f t="shared" si="1"/>
        <v>4</v>
      </c>
      <c r="J49" s="29">
        <f t="shared" si="2"/>
        <v>4</v>
      </c>
      <c r="K49" s="29">
        <v>745</v>
      </c>
      <c r="L49" s="29"/>
      <c r="M49" s="29">
        <f t="shared" si="3"/>
        <v>745</v>
      </c>
      <c r="N49" s="29">
        <f t="shared" si="4"/>
        <v>186250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10</v>
      </c>
      <c r="E50" s="66">
        <f t="shared" ref="E50:M50" si="14">SUM(E45:E49)</f>
        <v>0</v>
      </c>
      <c r="F50" s="66">
        <f t="shared" si="14"/>
        <v>10</v>
      </c>
      <c r="G50" s="66">
        <f t="shared" si="14"/>
        <v>34.5</v>
      </c>
      <c r="H50" s="66">
        <f t="shared" si="14"/>
        <v>0</v>
      </c>
      <c r="I50" s="66">
        <f t="shared" si="14"/>
        <v>34.5</v>
      </c>
      <c r="J50" s="66">
        <f t="shared" si="14"/>
        <v>44.5</v>
      </c>
      <c r="K50" s="66">
        <f t="shared" si="14"/>
        <v>1011.02</v>
      </c>
      <c r="L50" s="66">
        <f t="shared" si="14"/>
        <v>0</v>
      </c>
      <c r="M50" s="66">
        <f t="shared" si="14"/>
        <v>1011.02</v>
      </c>
      <c r="N50" s="29">
        <f t="shared" si="4"/>
        <v>29304.927536231884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236</v>
      </c>
      <c r="E51" s="66">
        <f t="shared" ref="E51:M51" si="15">E50+E44+E33+E27+E24+E19+E16+E7</f>
        <v>0</v>
      </c>
      <c r="F51" s="66">
        <f t="shared" si="15"/>
        <v>236</v>
      </c>
      <c r="G51" s="66">
        <f t="shared" si="15"/>
        <v>2177.6999999999998</v>
      </c>
      <c r="H51" s="66">
        <f t="shared" si="15"/>
        <v>0</v>
      </c>
      <c r="I51" s="66">
        <f t="shared" si="15"/>
        <v>2177.6999999999998</v>
      </c>
      <c r="J51" s="66">
        <f t="shared" si="15"/>
        <v>2413.6999999999998</v>
      </c>
      <c r="K51" s="66">
        <f t="shared" si="15"/>
        <v>122309.02</v>
      </c>
      <c r="L51" s="66">
        <f t="shared" si="15"/>
        <v>0</v>
      </c>
      <c r="M51" s="66">
        <f t="shared" si="15"/>
        <v>122309.02</v>
      </c>
      <c r="N51" s="29">
        <f t="shared" si="4"/>
        <v>56164.310970289764</v>
      </c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90" zoomScaleNormal="9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9" sqref="N49"/>
    </sheetView>
  </sheetViews>
  <sheetFormatPr defaultColWidth="9.140625" defaultRowHeight="15"/>
  <cols>
    <col min="1" max="1" width="9.5703125" style="4" customWidth="1"/>
    <col min="2" max="2" width="20.42578125" style="4" customWidth="1"/>
    <col min="3" max="3" width="15.7109375" style="4" customWidth="1"/>
    <col min="4" max="4" width="9.42578125" style="4" customWidth="1"/>
    <col min="5" max="5" width="6.7109375" style="4" customWidth="1"/>
    <col min="6" max="7" width="9.140625" style="4" customWidth="1"/>
    <col min="8" max="8" width="6.7109375" style="4" customWidth="1"/>
    <col min="9" max="9" width="9.140625" style="4" customWidth="1"/>
    <col min="10" max="10" width="9.28515625" style="4" customWidth="1"/>
    <col min="11" max="11" width="9.140625" style="4" customWidth="1"/>
    <col min="12" max="12" width="6.7109375" style="4" customWidth="1"/>
    <col min="13" max="13" width="11.7109375" style="4" customWidth="1"/>
    <col min="14" max="14" width="12.5703125" style="4" customWidth="1"/>
    <col min="15" max="15" width="6.7109375" style="4" customWidth="1"/>
    <col min="16" max="16384" width="9.140625" style="4"/>
  </cols>
  <sheetData>
    <row r="1" spans="1:15" s="11" customFormat="1" ht="20.100000000000001" customHeight="1">
      <c r="A1" s="109" t="s">
        <v>119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2</v>
      </c>
      <c r="E4" s="29"/>
      <c r="F4" s="29">
        <f>SUM(D4:E4)</f>
        <v>2</v>
      </c>
      <c r="G4" s="29">
        <v>124</v>
      </c>
      <c r="H4" s="29"/>
      <c r="I4" s="29">
        <f>SUM(G4:H4)</f>
        <v>124</v>
      </c>
      <c r="J4" s="29">
        <f>I4+F4</f>
        <v>126</v>
      </c>
      <c r="K4" s="29">
        <v>1383.75</v>
      </c>
      <c r="L4" s="29"/>
      <c r="M4" s="29">
        <f>SUM(K4:L4)</f>
        <v>1383.75</v>
      </c>
      <c r="N4" s="29">
        <f>K4/G4*1000</f>
        <v>11159.274193548388</v>
      </c>
      <c r="O4" s="29" t="s">
        <v>88</v>
      </c>
    </row>
    <row r="5" spans="1:15" ht="20.100000000000001" customHeight="1">
      <c r="A5" s="136"/>
      <c r="B5" s="40" t="s">
        <v>36</v>
      </c>
      <c r="C5" s="41"/>
      <c r="D5" s="29">
        <v>2</v>
      </c>
      <c r="E5" s="29"/>
      <c r="F5" s="29">
        <f t="shared" ref="F5:F49" si="0">SUM(D5:E5)</f>
        <v>2</v>
      </c>
      <c r="G5" s="29">
        <v>24</v>
      </c>
      <c r="H5" s="29"/>
      <c r="I5" s="29">
        <f t="shared" ref="I5:I49" si="1">SUM(G5:H5)</f>
        <v>24</v>
      </c>
      <c r="J5" s="29">
        <f t="shared" ref="J5:J49" si="2">I5+F5</f>
        <v>26</v>
      </c>
      <c r="K5" s="29">
        <v>263.25</v>
      </c>
      <c r="L5" s="29"/>
      <c r="M5" s="29">
        <f t="shared" ref="M5:M49" si="3">SUM(K5:L5)</f>
        <v>263.25</v>
      </c>
      <c r="N5" s="29">
        <f t="shared" ref="N5:N50" si="4">K5/G5*1000</f>
        <v>10968.75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29">
        <v>5</v>
      </c>
      <c r="E6" s="29"/>
      <c r="F6" s="29">
        <f t="shared" si="0"/>
        <v>5</v>
      </c>
      <c r="G6" s="29">
        <v>296</v>
      </c>
      <c r="H6" s="29"/>
      <c r="I6" s="29">
        <f t="shared" si="1"/>
        <v>296</v>
      </c>
      <c r="J6" s="29">
        <f t="shared" si="2"/>
        <v>301</v>
      </c>
      <c r="K6" s="29">
        <v>2580.48</v>
      </c>
      <c r="L6" s="29"/>
      <c r="M6" s="29">
        <f t="shared" si="3"/>
        <v>2580.48</v>
      </c>
      <c r="N6" s="29">
        <f t="shared" si="4"/>
        <v>8717.8378378378384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29">
        <f>SUM(D4:D6)</f>
        <v>9</v>
      </c>
      <c r="E7" s="66">
        <f t="shared" ref="E7:M7" si="5">SUM(E4:E6)</f>
        <v>0</v>
      </c>
      <c r="F7" s="66">
        <f t="shared" si="5"/>
        <v>9</v>
      </c>
      <c r="G7" s="66">
        <f t="shared" si="5"/>
        <v>444</v>
      </c>
      <c r="H7" s="66">
        <f t="shared" si="5"/>
        <v>0</v>
      </c>
      <c r="I7" s="66">
        <f t="shared" si="5"/>
        <v>444</v>
      </c>
      <c r="J7" s="66">
        <f t="shared" si="5"/>
        <v>453</v>
      </c>
      <c r="K7" s="66">
        <f t="shared" si="5"/>
        <v>4227.4799999999996</v>
      </c>
      <c r="L7" s="66">
        <f t="shared" si="5"/>
        <v>0</v>
      </c>
      <c r="M7" s="66">
        <f t="shared" si="5"/>
        <v>4227.4799999999996</v>
      </c>
      <c r="N7" s="29">
        <f t="shared" si="4"/>
        <v>9521.3513513513517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29">
        <v>2</v>
      </c>
      <c r="E8" s="29"/>
      <c r="F8" s="29">
        <f t="shared" si="0"/>
        <v>2</v>
      </c>
      <c r="G8" s="29">
        <v>46</v>
      </c>
      <c r="H8" s="29"/>
      <c r="I8" s="29">
        <f t="shared" si="1"/>
        <v>46</v>
      </c>
      <c r="J8" s="29">
        <f t="shared" si="2"/>
        <v>48</v>
      </c>
      <c r="K8" s="29">
        <v>234.6</v>
      </c>
      <c r="L8" s="29"/>
      <c r="M8" s="29">
        <f t="shared" si="3"/>
        <v>234.6</v>
      </c>
      <c r="N8" s="29">
        <f t="shared" si="4"/>
        <v>5100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29">
        <v>1</v>
      </c>
      <c r="E9" s="29"/>
      <c r="F9" s="29">
        <f t="shared" si="0"/>
        <v>1</v>
      </c>
      <c r="G9" s="29">
        <v>73</v>
      </c>
      <c r="H9" s="29"/>
      <c r="I9" s="29">
        <f t="shared" si="1"/>
        <v>73</v>
      </c>
      <c r="J9" s="29">
        <f t="shared" si="2"/>
        <v>74</v>
      </c>
      <c r="K9" s="29">
        <v>720</v>
      </c>
      <c r="L9" s="29"/>
      <c r="M9" s="29">
        <f t="shared" si="3"/>
        <v>720</v>
      </c>
      <c r="N9" s="29">
        <f t="shared" si="4"/>
        <v>9863.0136986301368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29">
        <v>5</v>
      </c>
      <c r="E10" s="29"/>
      <c r="F10" s="29">
        <f t="shared" si="0"/>
        <v>5</v>
      </c>
      <c r="G10" s="29">
        <v>784</v>
      </c>
      <c r="H10" s="29"/>
      <c r="I10" s="29">
        <f t="shared" si="1"/>
        <v>784</v>
      </c>
      <c r="J10" s="29">
        <f t="shared" si="2"/>
        <v>789</v>
      </c>
      <c r="K10" s="29">
        <v>8032.5</v>
      </c>
      <c r="L10" s="29"/>
      <c r="M10" s="29">
        <f t="shared" si="3"/>
        <v>8032.5</v>
      </c>
      <c r="N10" s="29">
        <f t="shared" si="4"/>
        <v>10245.535714285714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>
        <v>2</v>
      </c>
      <c r="E11" s="29"/>
      <c r="F11" s="29">
        <f t="shared" si="0"/>
        <v>2</v>
      </c>
      <c r="G11" s="29">
        <v>62</v>
      </c>
      <c r="H11" s="29"/>
      <c r="I11" s="29">
        <f t="shared" si="1"/>
        <v>62</v>
      </c>
      <c r="J11" s="29">
        <f t="shared" si="2"/>
        <v>64</v>
      </c>
      <c r="K11" s="29">
        <v>837</v>
      </c>
      <c r="L11" s="29"/>
      <c r="M11" s="29">
        <f t="shared" si="3"/>
        <v>837</v>
      </c>
      <c r="N11" s="29">
        <f t="shared" si="4"/>
        <v>13500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>
        <v>2</v>
      </c>
      <c r="E12" s="29"/>
      <c r="F12" s="29">
        <f t="shared" si="0"/>
        <v>2</v>
      </c>
      <c r="G12" s="29">
        <v>30</v>
      </c>
      <c r="H12" s="29"/>
      <c r="I12" s="29">
        <f t="shared" si="1"/>
        <v>30</v>
      </c>
      <c r="J12" s="29">
        <f t="shared" si="2"/>
        <v>32</v>
      </c>
      <c r="K12" s="29">
        <v>281.27999999999997</v>
      </c>
      <c r="L12" s="29"/>
      <c r="M12" s="29">
        <f t="shared" si="3"/>
        <v>281.27999999999997</v>
      </c>
      <c r="N12" s="29">
        <f t="shared" si="4"/>
        <v>9376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>
        <v>1</v>
      </c>
      <c r="E13" s="29"/>
      <c r="F13" s="29">
        <f t="shared" si="0"/>
        <v>1</v>
      </c>
      <c r="G13" s="29">
        <v>3</v>
      </c>
      <c r="H13" s="29"/>
      <c r="I13" s="29">
        <f t="shared" si="1"/>
        <v>3</v>
      </c>
      <c r="J13" s="29">
        <f t="shared" si="2"/>
        <v>4</v>
      </c>
      <c r="K13" s="29">
        <v>0</v>
      </c>
      <c r="L13" s="29"/>
      <c r="M13" s="29">
        <f t="shared" si="3"/>
        <v>0</v>
      </c>
      <c r="N13" s="29">
        <f t="shared" si="4"/>
        <v>0</v>
      </c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6</v>
      </c>
      <c r="E14" s="29"/>
      <c r="F14" s="29">
        <f t="shared" si="0"/>
        <v>6</v>
      </c>
      <c r="G14" s="29">
        <v>491</v>
      </c>
      <c r="H14" s="29"/>
      <c r="I14" s="29">
        <f t="shared" si="1"/>
        <v>491</v>
      </c>
      <c r="J14" s="29">
        <f t="shared" si="2"/>
        <v>497</v>
      </c>
      <c r="K14" s="29">
        <v>4680</v>
      </c>
      <c r="L14" s="29"/>
      <c r="M14" s="29">
        <f t="shared" si="3"/>
        <v>4680</v>
      </c>
      <c r="N14" s="29">
        <f t="shared" si="4"/>
        <v>9531.5682281059053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19</v>
      </c>
      <c r="E16" s="66">
        <f t="shared" ref="E16:M16" si="6">SUM(E8:E15)</f>
        <v>0</v>
      </c>
      <c r="F16" s="66">
        <f t="shared" si="6"/>
        <v>19</v>
      </c>
      <c r="G16" s="66">
        <f t="shared" si="6"/>
        <v>1489</v>
      </c>
      <c r="H16" s="66">
        <f t="shared" si="6"/>
        <v>0</v>
      </c>
      <c r="I16" s="66">
        <f t="shared" si="6"/>
        <v>1489</v>
      </c>
      <c r="J16" s="66">
        <f t="shared" si="6"/>
        <v>1508</v>
      </c>
      <c r="K16" s="66">
        <f t="shared" si="6"/>
        <v>14785.380000000001</v>
      </c>
      <c r="L16" s="66">
        <f t="shared" si="6"/>
        <v>0</v>
      </c>
      <c r="M16" s="66">
        <f t="shared" si="6"/>
        <v>14785.380000000001</v>
      </c>
      <c r="N16" s="29">
        <f t="shared" si="4"/>
        <v>9929.738079247818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>
        <v>6.5</v>
      </c>
      <c r="E17" s="29"/>
      <c r="F17" s="29">
        <f t="shared" si="0"/>
        <v>6.5</v>
      </c>
      <c r="G17" s="29">
        <v>327</v>
      </c>
      <c r="H17" s="29"/>
      <c r="I17" s="29">
        <f t="shared" si="1"/>
        <v>327</v>
      </c>
      <c r="J17" s="29">
        <f t="shared" si="2"/>
        <v>333.5</v>
      </c>
      <c r="K17" s="29">
        <v>4320</v>
      </c>
      <c r="L17" s="29"/>
      <c r="M17" s="29">
        <f t="shared" si="3"/>
        <v>4320</v>
      </c>
      <c r="N17" s="29">
        <f t="shared" si="4"/>
        <v>13211.009174311926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>
        <v>4</v>
      </c>
      <c r="E18" s="29"/>
      <c r="F18" s="29">
        <f t="shared" si="0"/>
        <v>4</v>
      </c>
      <c r="G18" s="29">
        <v>96</v>
      </c>
      <c r="H18" s="29"/>
      <c r="I18" s="29">
        <f t="shared" si="1"/>
        <v>96</v>
      </c>
      <c r="J18" s="29">
        <f t="shared" si="2"/>
        <v>100</v>
      </c>
      <c r="K18" s="29">
        <v>625.44000000000005</v>
      </c>
      <c r="L18" s="29"/>
      <c r="M18" s="29">
        <f t="shared" si="3"/>
        <v>625.44000000000005</v>
      </c>
      <c r="N18" s="29">
        <f t="shared" si="4"/>
        <v>6515.0000000000009</v>
      </c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10.5</v>
      </c>
      <c r="E19" s="66">
        <f t="shared" ref="E19:M19" si="7">SUM(E17:E18)</f>
        <v>0</v>
      </c>
      <c r="F19" s="66">
        <f t="shared" si="7"/>
        <v>10.5</v>
      </c>
      <c r="G19" s="66">
        <f t="shared" si="7"/>
        <v>423</v>
      </c>
      <c r="H19" s="66">
        <f t="shared" si="7"/>
        <v>0</v>
      </c>
      <c r="I19" s="66">
        <f t="shared" si="7"/>
        <v>423</v>
      </c>
      <c r="J19" s="66">
        <f t="shared" si="7"/>
        <v>433.5</v>
      </c>
      <c r="K19" s="66">
        <f t="shared" si="7"/>
        <v>4945.4400000000005</v>
      </c>
      <c r="L19" s="66">
        <f t="shared" si="7"/>
        <v>0</v>
      </c>
      <c r="M19" s="66">
        <f t="shared" si="7"/>
        <v>4945.4400000000005</v>
      </c>
      <c r="N19" s="29">
        <f t="shared" si="4"/>
        <v>11691.347517730497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170</v>
      </c>
      <c r="E20" s="29"/>
      <c r="F20" s="29">
        <f t="shared" si="0"/>
        <v>170</v>
      </c>
      <c r="G20" s="29">
        <v>1220</v>
      </c>
      <c r="H20" s="29"/>
      <c r="I20" s="29">
        <f t="shared" si="1"/>
        <v>1220</v>
      </c>
      <c r="J20" s="29">
        <f t="shared" si="2"/>
        <v>1390</v>
      </c>
      <c r="K20" s="29">
        <v>1690</v>
      </c>
      <c r="L20" s="29"/>
      <c r="M20" s="29">
        <f t="shared" si="3"/>
        <v>1690</v>
      </c>
      <c r="N20" s="29">
        <f t="shared" si="4"/>
        <v>1385.2459016393443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6</v>
      </c>
      <c r="E21" s="29"/>
      <c r="F21" s="29">
        <f t="shared" si="0"/>
        <v>6</v>
      </c>
      <c r="G21" s="29">
        <v>652</v>
      </c>
      <c r="H21" s="29"/>
      <c r="I21" s="29">
        <f t="shared" si="1"/>
        <v>652</v>
      </c>
      <c r="J21" s="29">
        <f t="shared" si="2"/>
        <v>658</v>
      </c>
      <c r="K21" s="29">
        <v>1238.25</v>
      </c>
      <c r="L21" s="29"/>
      <c r="M21" s="29">
        <f t="shared" si="3"/>
        <v>1238.25</v>
      </c>
      <c r="N21" s="29">
        <f t="shared" si="4"/>
        <v>1899.1564417177915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6</v>
      </c>
      <c r="E22" s="29"/>
      <c r="F22" s="29">
        <f t="shared" si="0"/>
        <v>6</v>
      </c>
      <c r="G22" s="29">
        <v>554</v>
      </c>
      <c r="H22" s="29"/>
      <c r="I22" s="29">
        <f t="shared" si="1"/>
        <v>554</v>
      </c>
      <c r="J22" s="29">
        <f t="shared" si="2"/>
        <v>560</v>
      </c>
      <c r="K22" s="29">
        <v>656.25</v>
      </c>
      <c r="L22" s="29"/>
      <c r="M22" s="29">
        <f t="shared" si="3"/>
        <v>656.25</v>
      </c>
      <c r="N22" s="29">
        <f t="shared" si="4"/>
        <v>1184.56678700361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>
        <v>0.2</v>
      </c>
      <c r="E23" s="29"/>
      <c r="F23" s="29">
        <f t="shared" si="0"/>
        <v>0.2</v>
      </c>
      <c r="G23" s="29">
        <v>1.7</v>
      </c>
      <c r="H23" s="29"/>
      <c r="I23" s="29">
        <f t="shared" si="1"/>
        <v>1.7</v>
      </c>
      <c r="J23" s="29">
        <f t="shared" si="2"/>
        <v>1.9</v>
      </c>
      <c r="K23" s="29">
        <v>2.16</v>
      </c>
      <c r="L23" s="29"/>
      <c r="M23" s="29">
        <f t="shared" si="3"/>
        <v>2.16</v>
      </c>
      <c r="N23" s="29">
        <f t="shared" si="4"/>
        <v>1270.5882352941178</v>
      </c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182.2</v>
      </c>
      <c r="E24" s="66">
        <f t="shared" ref="E24:M24" si="8">SUM(E20:E23)</f>
        <v>0</v>
      </c>
      <c r="F24" s="66">
        <f t="shared" si="8"/>
        <v>182.2</v>
      </c>
      <c r="G24" s="66">
        <f t="shared" si="8"/>
        <v>2427.6999999999998</v>
      </c>
      <c r="H24" s="66">
        <f t="shared" si="8"/>
        <v>0</v>
      </c>
      <c r="I24" s="66">
        <f t="shared" si="8"/>
        <v>2427.6999999999998</v>
      </c>
      <c r="J24" s="66">
        <f t="shared" si="8"/>
        <v>2609.9</v>
      </c>
      <c r="K24" s="66">
        <f t="shared" si="8"/>
        <v>3586.66</v>
      </c>
      <c r="L24" s="66">
        <f t="shared" si="8"/>
        <v>0</v>
      </c>
      <c r="M24" s="66">
        <f t="shared" si="8"/>
        <v>3586.66</v>
      </c>
      <c r="N24" s="29">
        <f t="shared" si="4"/>
        <v>1477.3901223380155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>
        <v>1.7</v>
      </c>
      <c r="E25" s="29"/>
      <c r="F25" s="29">
        <f t="shared" si="0"/>
        <v>1.7</v>
      </c>
      <c r="G25" s="29"/>
      <c r="H25" s="29"/>
      <c r="I25" s="29">
        <f t="shared" si="1"/>
        <v>0</v>
      </c>
      <c r="J25" s="29">
        <f t="shared" si="2"/>
        <v>1.7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SUM(D25:D26)</f>
        <v>1.7</v>
      </c>
      <c r="E27" s="66">
        <f t="shared" ref="E27:M27" si="9">SUM(E25:E26)</f>
        <v>0</v>
      </c>
      <c r="F27" s="66">
        <f t="shared" si="9"/>
        <v>1.7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1.7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>
        <v>1</v>
      </c>
      <c r="E28" s="29"/>
      <c r="F28" s="29">
        <f t="shared" si="0"/>
        <v>1</v>
      </c>
      <c r="G28" s="29"/>
      <c r="H28" s="29"/>
      <c r="I28" s="29">
        <f t="shared" si="1"/>
        <v>0</v>
      </c>
      <c r="J28" s="29">
        <f t="shared" si="2"/>
        <v>1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>
        <v>30</v>
      </c>
      <c r="E29" s="29"/>
      <c r="F29" s="29">
        <f t="shared" si="0"/>
        <v>30</v>
      </c>
      <c r="G29" s="29">
        <v>1324.4</v>
      </c>
      <c r="H29" s="29"/>
      <c r="I29" s="29">
        <f t="shared" si="1"/>
        <v>1324.4</v>
      </c>
      <c r="J29" s="29">
        <f t="shared" si="2"/>
        <v>1354.4</v>
      </c>
      <c r="K29" s="29">
        <v>10710</v>
      </c>
      <c r="L29" s="29"/>
      <c r="M29" s="29">
        <f t="shared" si="3"/>
        <v>10710</v>
      </c>
      <c r="N29" s="29">
        <f t="shared" si="4"/>
        <v>8086.6807610993665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>
        <v>0</v>
      </c>
      <c r="E30" s="29"/>
      <c r="F30" s="29">
        <f t="shared" si="0"/>
        <v>0</v>
      </c>
      <c r="G30" s="29">
        <v>87</v>
      </c>
      <c r="H30" s="29"/>
      <c r="I30" s="29">
        <f t="shared" si="1"/>
        <v>87</v>
      </c>
      <c r="J30" s="29">
        <f t="shared" si="2"/>
        <v>87</v>
      </c>
      <c r="K30" s="29">
        <v>605.12</v>
      </c>
      <c r="L30" s="29"/>
      <c r="M30" s="29">
        <f t="shared" si="3"/>
        <v>605.12</v>
      </c>
      <c r="N30" s="29">
        <f t="shared" si="4"/>
        <v>6955.4022988505749</v>
      </c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>
        <v>0</v>
      </c>
      <c r="E31" s="29"/>
      <c r="F31" s="29">
        <f t="shared" si="0"/>
        <v>0</v>
      </c>
      <c r="G31" s="29">
        <v>23</v>
      </c>
      <c r="H31" s="29"/>
      <c r="I31" s="29">
        <f t="shared" si="1"/>
        <v>23</v>
      </c>
      <c r="J31" s="29">
        <f t="shared" si="2"/>
        <v>23</v>
      </c>
      <c r="K31" s="29">
        <v>181.5</v>
      </c>
      <c r="L31" s="29"/>
      <c r="M31" s="29">
        <f t="shared" si="3"/>
        <v>181.5</v>
      </c>
      <c r="N31" s="29">
        <f t="shared" si="4"/>
        <v>7891.304347826087</v>
      </c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>
        <v>0</v>
      </c>
      <c r="E32" s="29"/>
      <c r="F32" s="29">
        <f t="shared" si="0"/>
        <v>0</v>
      </c>
      <c r="G32" s="29">
        <v>205</v>
      </c>
      <c r="H32" s="29"/>
      <c r="I32" s="29">
        <f t="shared" si="1"/>
        <v>205</v>
      </c>
      <c r="J32" s="29">
        <f t="shared" si="2"/>
        <v>205</v>
      </c>
      <c r="K32" s="29">
        <v>561.4</v>
      </c>
      <c r="L32" s="29"/>
      <c r="M32" s="29">
        <f t="shared" si="3"/>
        <v>561.4</v>
      </c>
      <c r="N32" s="29">
        <f t="shared" si="4"/>
        <v>2738.5365853658536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31</v>
      </c>
      <c r="E33" s="66">
        <f t="shared" ref="E33:M33" si="10">SUM(E28:E32)</f>
        <v>0</v>
      </c>
      <c r="F33" s="66">
        <f t="shared" si="10"/>
        <v>31</v>
      </c>
      <c r="G33" s="66">
        <f t="shared" si="10"/>
        <v>1639.4</v>
      </c>
      <c r="H33" s="66">
        <f t="shared" si="10"/>
        <v>0</v>
      </c>
      <c r="I33" s="66">
        <f t="shared" si="10"/>
        <v>1639.4</v>
      </c>
      <c r="J33" s="66">
        <f t="shared" si="10"/>
        <v>1670.4</v>
      </c>
      <c r="K33" s="66">
        <f t="shared" si="10"/>
        <v>12058.02</v>
      </c>
      <c r="L33" s="66">
        <f t="shared" si="10"/>
        <v>0</v>
      </c>
      <c r="M33" s="66">
        <f t="shared" si="10"/>
        <v>12058.02</v>
      </c>
      <c r="N33" s="29">
        <f t="shared" si="4"/>
        <v>7355.1421251677448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9.8000000000000007</v>
      </c>
      <c r="H34" s="29"/>
      <c r="I34" s="29">
        <f t="shared" si="1"/>
        <v>9.8000000000000007</v>
      </c>
      <c r="J34" s="29">
        <f t="shared" si="2"/>
        <v>9.8000000000000007</v>
      </c>
      <c r="K34" s="29">
        <v>1955</v>
      </c>
      <c r="L34" s="29"/>
      <c r="M34" s="29">
        <f t="shared" si="3"/>
        <v>1955</v>
      </c>
      <c r="N34" s="29">
        <f t="shared" si="4"/>
        <v>199489.79591836731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1.5</v>
      </c>
      <c r="H35" s="29"/>
      <c r="I35" s="29">
        <f t="shared" si="1"/>
        <v>1.5</v>
      </c>
      <c r="J35" s="29">
        <f t="shared" si="2"/>
        <v>1.5</v>
      </c>
      <c r="K35" s="29">
        <v>375</v>
      </c>
      <c r="L35" s="29"/>
      <c r="M35" s="29">
        <f t="shared" si="3"/>
        <v>375</v>
      </c>
      <c r="N35" s="29">
        <f t="shared" si="4"/>
        <v>250000</v>
      </c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11.8</v>
      </c>
      <c r="H38" s="29"/>
      <c r="I38" s="29">
        <f t="shared" si="1"/>
        <v>11.8</v>
      </c>
      <c r="J38" s="29">
        <f t="shared" si="2"/>
        <v>11.8</v>
      </c>
      <c r="K38" s="29">
        <v>1400</v>
      </c>
      <c r="L38" s="29"/>
      <c r="M38" s="29">
        <f t="shared" si="3"/>
        <v>1400</v>
      </c>
      <c r="N38" s="29">
        <f t="shared" si="4"/>
        <v>118644.06779661016</v>
      </c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23.1</v>
      </c>
      <c r="H39" s="66">
        <f t="shared" si="11"/>
        <v>0</v>
      </c>
      <c r="I39" s="66">
        <f t="shared" si="11"/>
        <v>23.1</v>
      </c>
      <c r="J39" s="66">
        <f t="shared" si="11"/>
        <v>23.1</v>
      </c>
      <c r="K39" s="66">
        <f t="shared" si="11"/>
        <v>3730</v>
      </c>
      <c r="L39" s="66">
        <f t="shared" si="11"/>
        <v>0</v>
      </c>
      <c r="M39" s="66">
        <f t="shared" si="11"/>
        <v>3730</v>
      </c>
      <c r="N39" s="29">
        <f t="shared" si="4"/>
        <v>161471.86147186148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>
        <v>0.1</v>
      </c>
      <c r="H40" s="29"/>
      <c r="I40" s="29">
        <f t="shared" si="1"/>
        <v>0.1</v>
      </c>
      <c r="J40" s="29">
        <f t="shared" si="2"/>
        <v>0.1</v>
      </c>
      <c r="K40" s="29">
        <v>2</v>
      </c>
      <c r="L40" s="29"/>
      <c r="M40" s="29">
        <f t="shared" si="3"/>
        <v>2</v>
      </c>
      <c r="N40" s="29">
        <f t="shared" si="4"/>
        <v>20000</v>
      </c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1</v>
      </c>
      <c r="H41" s="29"/>
      <c r="I41" s="57">
        <f t="shared" si="1"/>
        <v>1</v>
      </c>
      <c r="J41" s="29">
        <f t="shared" si="2"/>
        <v>1</v>
      </c>
      <c r="K41" s="29">
        <v>200</v>
      </c>
      <c r="L41" s="29"/>
      <c r="M41" s="29">
        <f t="shared" si="3"/>
        <v>200</v>
      </c>
      <c r="N41" s="29">
        <f t="shared" si="4"/>
        <v>200000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>
        <v>0.8</v>
      </c>
      <c r="H42" s="29"/>
      <c r="I42" s="57">
        <f t="shared" si="1"/>
        <v>0.8</v>
      </c>
      <c r="J42" s="29">
        <f t="shared" si="2"/>
        <v>0.8</v>
      </c>
      <c r="K42" s="29">
        <v>320</v>
      </c>
      <c r="L42" s="29"/>
      <c r="M42" s="29">
        <v>320</v>
      </c>
      <c r="N42" s="29">
        <f t="shared" si="4"/>
        <v>400000</v>
      </c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1.9000000000000001</v>
      </c>
      <c r="H43" s="66">
        <f t="shared" si="12"/>
        <v>0</v>
      </c>
      <c r="I43" s="66">
        <f t="shared" si="12"/>
        <v>1.9000000000000001</v>
      </c>
      <c r="J43" s="66">
        <f t="shared" si="12"/>
        <v>1.9000000000000001</v>
      </c>
      <c r="K43" s="66">
        <f t="shared" si="12"/>
        <v>522</v>
      </c>
      <c r="L43" s="66">
        <f t="shared" si="12"/>
        <v>0</v>
      </c>
      <c r="M43" s="66">
        <f t="shared" si="12"/>
        <v>522</v>
      </c>
      <c r="N43" s="29">
        <f t="shared" si="4"/>
        <v>274736.84210526315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25</v>
      </c>
      <c r="H44" s="66">
        <f t="shared" si="13"/>
        <v>0</v>
      </c>
      <c r="I44" s="66">
        <f t="shared" si="13"/>
        <v>25</v>
      </c>
      <c r="J44" s="66">
        <f t="shared" si="13"/>
        <v>25</v>
      </c>
      <c r="K44" s="66">
        <f t="shared" si="13"/>
        <v>4252</v>
      </c>
      <c r="L44" s="66">
        <f t="shared" si="13"/>
        <v>0</v>
      </c>
      <c r="M44" s="66">
        <f t="shared" si="13"/>
        <v>4252</v>
      </c>
      <c r="N44" s="29">
        <f t="shared" si="4"/>
        <v>170080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13</v>
      </c>
      <c r="E45" s="29"/>
      <c r="F45" s="29">
        <f t="shared" si="0"/>
        <v>13</v>
      </c>
      <c r="G45" s="29">
        <v>81</v>
      </c>
      <c r="H45" s="29"/>
      <c r="I45" s="29">
        <f t="shared" si="1"/>
        <v>81</v>
      </c>
      <c r="J45" s="29">
        <f t="shared" si="2"/>
        <v>94</v>
      </c>
      <c r="K45" s="29">
        <v>0.45</v>
      </c>
      <c r="L45" s="29"/>
      <c r="M45" s="29">
        <f t="shared" si="3"/>
        <v>0.45</v>
      </c>
      <c r="N45" s="29">
        <f t="shared" si="4"/>
        <v>5.5555555555555554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>
        <v>325</v>
      </c>
      <c r="E46" s="29"/>
      <c r="F46" s="29">
        <f t="shared" si="0"/>
        <v>325</v>
      </c>
      <c r="G46" s="29">
        <v>2205</v>
      </c>
      <c r="H46" s="29"/>
      <c r="I46" s="29">
        <f t="shared" si="1"/>
        <v>2205</v>
      </c>
      <c r="J46" s="29">
        <f t="shared" si="2"/>
        <v>2530</v>
      </c>
      <c r="K46" s="29">
        <v>8820</v>
      </c>
      <c r="L46" s="29"/>
      <c r="M46" s="29">
        <f t="shared" si="3"/>
        <v>8820</v>
      </c>
      <c r="N46" s="29">
        <f t="shared" si="4"/>
        <v>4000</v>
      </c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>
        <v>3</v>
      </c>
      <c r="E47" s="29"/>
      <c r="F47" s="29">
        <f t="shared" si="0"/>
        <v>3</v>
      </c>
      <c r="G47" s="29">
        <v>86</v>
      </c>
      <c r="H47" s="29"/>
      <c r="I47" s="29">
        <f t="shared" si="1"/>
        <v>86</v>
      </c>
      <c r="J47" s="29">
        <f t="shared" si="2"/>
        <v>89</v>
      </c>
      <c r="K47" s="29">
        <v>399.5</v>
      </c>
      <c r="L47" s="29"/>
      <c r="M47" s="29">
        <f t="shared" si="3"/>
        <v>399.5</v>
      </c>
      <c r="N47" s="29">
        <f t="shared" si="4"/>
        <v>4645.3488372093025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619</v>
      </c>
      <c r="H48" s="29"/>
      <c r="I48" s="29">
        <f t="shared" si="1"/>
        <v>619</v>
      </c>
      <c r="J48" s="29">
        <f t="shared" si="2"/>
        <v>619</v>
      </c>
      <c r="K48" s="29">
        <v>18086</v>
      </c>
      <c r="L48" s="29"/>
      <c r="M48" s="29">
        <f t="shared" si="3"/>
        <v>18086</v>
      </c>
      <c r="N48" s="29">
        <f t="shared" si="4"/>
        <v>29218.093699515346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3.34</v>
      </c>
      <c r="H49" s="29"/>
      <c r="I49" s="29">
        <f t="shared" si="1"/>
        <v>3.34</v>
      </c>
      <c r="J49" s="29">
        <f t="shared" si="2"/>
        <v>3.34</v>
      </c>
      <c r="K49" s="29">
        <v>672</v>
      </c>
      <c r="L49" s="29"/>
      <c r="M49" s="29">
        <f t="shared" si="3"/>
        <v>672</v>
      </c>
      <c r="N49" s="29">
        <f t="shared" si="4"/>
        <v>201197.60479041917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341</v>
      </c>
      <c r="E50" s="66">
        <f t="shared" ref="E50:M50" si="14">SUM(E45:E49)</f>
        <v>0</v>
      </c>
      <c r="F50" s="66">
        <f t="shared" si="14"/>
        <v>341</v>
      </c>
      <c r="G50" s="66">
        <f t="shared" si="14"/>
        <v>2994.34</v>
      </c>
      <c r="H50" s="66">
        <f t="shared" si="14"/>
        <v>0</v>
      </c>
      <c r="I50" s="66">
        <f t="shared" si="14"/>
        <v>2994.34</v>
      </c>
      <c r="J50" s="66">
        <f t="shared" si="14"/>
        <v>3335.34</v>
      </c>
      <c r="K50" s="66">
        <f t="shared" si="14"/>
        <v>27977.95</v>
      </c>
      <c r="L50" s="66">
        <f t="shared" si="14"/>
        <v>0</v>
      </c>
      <c r="M50" s="66">
        <f t="shared" si="14"/>
        <v>27977.95</v>
      </c>
      <c r="N50" s="29">
        <f t="shared" si="4"/>
        <v>9343.6116139115802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594.4</v>
      </c>
      <c r="E51" s="66">
        <f t="shared" ref="E51:M51" si="15">E50+E44+E33+E27+E24+E19+E16+E7</f>
        <v>0</v>
      </c>
      <c r="F51" s="66">
        <f t="shared" si="15"/>
        <v>594.4</v>
      </c>
      <c r="G51" s="66">
        <f t="shared" si="15"/>
        <v>9442.4399999999987</v>
      </c>
      <c r="H51" s="66">
        <f t="shared" si="15"/>
        <v>0</v>
      </c>
      <c r="I51" s="66">
        <f t="shared" si="15"/>
        <v>9442.4399999999987</v>
      </c>
      <c r="J51" s="66">
        <f t="shared" si="15"/>
        <v>10036.84</v>
      </c>
      <c r="K51" s="66">
        <f t="shared" si="15"/>
        <v>71832.930000000008</v>
      </c>
      <c r="L51" s="66">
        <f t="shared" si="15"/>
        <v>0</v>
      </c>
      <c r="M51" s="66">
        <f t="shared" si="15"/>
        <v>71832.930000000008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6" zoomScaleNormal="86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6" sqref="N46"/>
    </sheetView>
  </sheetViews>
  <sheetFormatPr defaultColWidth="9.140625" defaultRowHeight="15"/>
  <cols>
    <col min="1" max="1" width="9.140625" style="4" customWidth="1"/>
    <col min="2" max="2" width="21.7109375" style="4" customWidth="1"/>
    <col min="3" max="3" width="16.85546875" style="4" customWidth="1"/>
    <col min="4" max="4" width="9.140625" style="4" customWidth="1"/>
    <col min="5" max="5" width="6.7109375" style="4" customWidth="1"/>
    <col min="6" max="7" width="9.140625" style="4" customWidth="1"/>
    <col min="8" max="8" width="6.7109375" style="4" customWidth="1"/>
    <col min="9" max="9" width="10.42578125" style="4" customWidth="1"/>
    <col min="10" max="11" width="9.140625" style="4" customWidth="1"/>
    <col min="12" max="12" width="6.7109375" style="4" customWidth="1"/>
    <col min="13" max="13" width="10.5703125" style="4" customWidth="1"/>
    <col min="14" max="14" width="11.28515625" style="4" customWidth="1"/>
    <col min="15" max="15" width="6.7109375" style="4" customWidth="1"/>
    <col min="16" max="16384" width="9.140625" style="4"/>
  </cols>
  <sheetData>
    <row r="1" spans="1:15" s="11" customFormat="1" ht="20.100000000000001" customHeight="1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5</v>
      </c>
      <c r="E4" s="29"/>
      <c r="F4" s="29">
        <f>SUM(D4:E4)</f>
        <v>5</v>
      </c>
      <c r="G4" s="29">
        <v>58</v>
      </c>
      <c r="H4" s="29"/>
      <c r="I4" s="29">
        <f>SUM(G4:H4)</f>
        <v>58</v>
      </c>
      <c r="J4" s="29">
        <f>I4+F4</f>
        <v>63</v>
      </c>
      <c r="K4" s="29">
        <v>434</v>
      </c>
      <c r="L4" s="29"/>
      <c r="M4" s="29">
        <f>SUM(K4:L4)</f>
        <v>434</v>
      </c>
      <c r="N4" s="29">
        <f>K4/G4*1000</f>
        <v>7482.7586206896549</v>
      </c>
      <c r="O4" s="29" t="s">
        <v>88</v>
      </c>
    </row>
    <row r="5" spans="1:15" ht="20.100000000000001" customHeight="1">
      <c r="A5" s="136"/>
      <c r="B5" s="40" t="s">
        <v>36</v>
      </c>
      <c r="C5" s="41"/>
      <c r="D5" s="29">
        <v>0</v>
      </c>
      <c r="E5" s="29"/>
      <c r="F5" s="29">
        <f t="shared" ref="F5:F49" si="0">SUM(D5:E5)</f>
        <v>0</v>
      </c>
      <c r="G5" s="29">
        <v>18</v>
      </c>
      <c r="H5" s="29"/>
      <c r="I5" s="29">
        <f t="shared" ref="I5:I49" si="1">SUM(G5:H5)</f>
        <v>18</v>
      </c>
      <c r="J5" s="29">
        <f t="shared" ref="J5:J49" si="2">I5+F5</f>
        <v>18</v>
      </c>
      <c r="K5" s="29">
        <v>108</v>
      </c>
      <c r="L5" s="29"/>
      <c r="M5" s="29">
        <f t="shared" ref="M5:M49" si="3">SUM(K5:L5)</f>
        <v>108</v>
      </c>
      <c r="N5" s="29">
        <f t="shared" ref="N5:N50" si="4">K5/G5*1000</f>
        <v>6000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29">
        <v>5</v>
      </c>
      <c r="E6" s="29"/>
      <c r="F6" s="29">
        <f t="shared" si="0"/>
        <v>5</v>
      </c>
      <c r="G6" s="29">
        <v>31</v>
      </c>
      <c r="H6" s="29"/>
      <c r="I6" s="29">
        <f t="shared" si="1"/>
        <v>31</v>
      </c>
      <c r="J6" s="29">
        <f t="shared" si="2"/>
        <v>36</v>
      </c>
      <c r="K6" s="29">
        <v>169</v>
      </c>
      <c r="L6" s="29"/>
      <c r="M6" s="29">
        <f t="shared" si="3"/>
        <v>169</v>
      </c>
      <c r="N6" s="29">
        <f t="shared" si="4"/>
        <v>5451.6129032258059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29">
        <f>SUM(D4:D6)</f>
        <v>10</v>
      </c>
      <c r="E7" s="66">
        <f t="shared" ref="E7:M7" si="5">SUM(E4:E6)</f>
        <v>0</v>
      </c>
      <c r="F7" s="66">
        <f t="shared" si="5"/>
        <v>10</v>
      </c>
      <c r="G7" s="66">
        <f t="shared" si="5"/>
        <v>107</v>
      </c>
      <c r="H7" s="66">
        <f t="shared" si="5"/>
        <v>0</v>
      </c>
      <c r="I7" s="66">
        <f t="shared" si="5"/>
        <v>107</v>
      </c>
      <c r="J7" s="66">
        <f t="shared" si="5"/>
        <v>117</v>
      </c>
      <c r="K7" s="66">
        <f t="shared" si="5"/>
        <v>711</v>
      </c>
      <c r="L7" s="66">
        <f t="shared" si="5"/>
        <v>0</v>
      </c>
      <c r="M7" s="66">
        <f t="shared" si="5"/>
        <v>711</v>
      </c>
      <c r="N7" s="29">
        <f t="shared" si="4"/>
        <v>6644.8598130841119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29">
        <v>3</v>
      </c>
      <c r="E8" s="29"/>
      <c r="F8" s="29">
        <f t="shared" si="0"/>
        <v>3</v>
      </c>
      <c r="G8" s="29">
        <v>37</v>
      </c>
      <c r="H8" s="29"/>
      <c r="I8" s="29">
        <f t="shared" si="1"/>
        <v>37</v>
      </c>
      <c r="J8" s="29">
        <f t="shared" si="2"/>
        <v>40</v>
      </c>
      <c r="K8" s="29">
        <v>104</v>
      </c>
      <c r="L8" s="29"/>
      <c r="M8" s="29">
        <f t="shared" si="3"/>
        <v>104</v>
      </c>
      <c r="N8" s="29">
        <f t="shared" si="4"/>
        <v>2810.8108108108108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29">
        <v>3</v>
      </c>
      <c r="E9" s="29"/>
      <c r="F9" s="29">
        <f t="shared" si="0"/>
        <v>3</v>
      </c>
      <c r="G9" s="29">
        <v>31</v>
      </c>
      <c r="H9" s="29"/>
      <c r="I9" s="29">
        <f t="shared" si="1"/>
        <v>31</v>
      </c>
      <c r="J9" s="29">
        <f t="shared" si="2"/>
        <v>34</v>
      </c>
      <c r="K9" s="29">
        <v>84</v>
      </c>
      <c r="L9" s="29"/>
      <c r="M9" s="29">
        <f t="shared" si="3"/>
        <v>84</v>
      </c>
      <c r="N9" s="29">
        <f t="shared" si="4"/>
        <v>2709.6774193548385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29"/>
      <c r="E10" s="29"/>
      <c r="F10" s="29">
        <f t="shared" si="0"/>
        <v>0</v>
      </c>
      <c r="G10" s="29"/>
      <c r="H10" s="29"/>
      <c r="I10" s="29">
        <f t="shared" si="1"/>
        <v>0</v>
      </c>
      <c r="J10" s="29">
        <f t="shared" si="2"/>
        <v>0</v>
      </c>
      <c r="K10" s="29"/>
      <c r="L10" s="29"/>
      <c r="M10" s="29">
        <f t="shared" si="3"/>
        <v>0</v>
      </c>
      <c r="N10" s="29"/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>
        <v>8</v>
      </c>
      <c r="E11" s="29"/>
      <c r="F11" s="29">
        <f t="shared" si="0"/>
        <v>8</v>
      </c>
      <c r="G11" s="29">
        <v>42</v>
      </c>
      <c r="H11" s="29"/>
      <c r="I11" s="29">
        <f t="shared" si="1"/>
        <v>42</v>
      </c>
      <c r="J11" s="29">
        <f t="shared" si="2"/>
        <v>50</v>
      </c>
      <c r="K11" s="29">
        <v>312</v>
      </c>
      <c r="L11" s="29"/>
      <c r="M11" s="29">
        <f t="shared" si="3"/>
        <v>312</v>
      </c>
      <c r="N11" s="29">
        <f t="shared" si="4"/>
        <v>7428.5714285714284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>
        <v>2</v>
      </c>
      <c r="E12" s="29"/>
      <c r="F12" s="29">
        <f t="shared" si="0"/>
        <v>2</v>
      </c>
      <c r="G12" s="29">
        <v>47</v>
      </c>
      <c r="H12" s="29"/>
      <c r="I12" s="29">
        <f t="shared" si="1"/>
        <v>47</v>
      </c>
      <c r="J12" s="29">
        <f t="shared" si="2"/>
        <v>49</v>
      </c>
      <c r="K12" s="29">
        <v>294.5</v>
      </c>
      <c r="L12" s="29"/>
      <c r="M12" s="29">
        <f t="shared" si="3"/>
        <v>294.5</v>
      </c>
      <c r="N12" s="29">
        <f t="shared" si="4"/>
        <v>6265.9574468085102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4</v>
      </c>
      <c r="E14" s="29"/>
      <c r="F14" s="29">
        <f t="shared" si="0"/>
        <v>4</v>
      </c>
      <c r="G14" s="29">
        <v>61</v>
      </c>
      <c r="H14" s="29"/>
      <c r="I14" s="29">
        <f t="shared" si="1"/>
        <v>61</v>
      </c>
      <c r="J14" s="29">
        <f t="shared" si="2"/>
        <v>65</v>
      </c>
      <c r="K14" s="29">
        <v>302.5</v>
      </c>
      <c r="L14" s="29"/>
      <c r="M14" s="29">
        <f t="shared" si="3"/>
        <v>302.5</v>
      </c>
      <c r="N14" s="29">
        <f t="shared" si="4"/>
        <v>4959.0163934426228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20</v>
      </c>
      <c r="E16" s="66">
        <f t="shared" ref="E16:M16" si="6">SUM(E8:E15)</f>
        <v>0</v>
      </c>
      <c r="F16" s="66">
        <f t="shared" si="6"/>
        <v>20</v>
      </c>
      <c r="G16" s="66">
        <f t="shared" si="6"/>
        <v>218</v>
      </c>
      <c r="H16" s="66">
        <f t="shared" si="6"/>
        <v>0</v>
      </c>
      <c r="I16" s="66">
        <f t="shared" si="6"/>
        <v>218</v>
      </c>
      <c r="J16" s="66">
        <f t="shared" si="6"/>
        <v>238</v>
      </c>
      <c r="K16" s="66">
        <f t="shared" si="6"/>
        <v>1097</v>
      </c>
      <c r="L16" s="66">
        <f t="shared" si="6"/>
        <v>0</v>
      </c>
      <c r="M16" s="66">
        <f t="shared" si="6"/>
        <v>1097</v>
      </c>
      <c r="N16" s="29">
        <f t="shared" si="4"/>
        <v>5032.1100917431195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>
        <v>5</v>
      </c>
      <c r="E17" s="29"/>
      <c r="F17" s="29">
        <f t="shared" si="0"/>
        <v>5</v>
      </c>
      <c r="G17" s="29">
        <v>257</v>
      </c>
      <c r="H17" s="29"/>
      <c r="I17" s="29">
        <f t="shared" si="1"/>
        <v>257</v>
      </c>
      <c r="J17" s="29">
        <f t="shared" si="2"/>
        <v>262</v>
      </c>
      <c r="K17" s="29">
        <v>1452</v>
      </c>
      <c r="L17" s="29"/>
      <c r="M17" s="29">
        <f t="shared" si="3"/>
        <v>1452</v>
      </c>
      <c r="N17" s="29">
        <f t="shared" si="4"/>
        <v>5649.8054474708179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5</v>
      </c>
      <c r="E19" s="66">
        <f t="shared" ref="E19:M19" si="7">SUM(E17:E18)</f>
        <v>0</v>
      </c>
      <c r="F19" s="66">
        <f t="shared" si="7"/>
        <v>5</v>
      </c>
      <c r="G19" s="66">
        <f t="shared" si="7"/>
        <v>257</v>
      </c>
      <c r="H19" s="66">
        <f t="shared" si="7"/>
        <v>0</v>
      </c>
      <c r="I19" s="66">
        <f t="shared" si="7"/>
        <v>257</v>
      </c>
      <c r="J19" s="66">
        <f t="shared" si="7"/>
        <v>262</v>
      </c>
      <c r="K19" s="66">
        <f t="shared" si="7"/>
        <v>1452</v>
      </c>
      <c r="L19" s="66">
        <f t="shared" si="7"/>
        <v>0</v>
      </c>
      <c r="M19" s="66">
        <f t="shared" si="7"/>
        <v>1452</v>
      </c>
      <c r="N19" s="29">
        <f t="shared" si="4"/>
        <v>5649.8054474708179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65</v>
      </c>
      <c r="E20" s="29"/>
      <c r="F20" s="29">
        <f t="shared" si="0"/>
        <v>65</v>
      </c>
      <c r="G20" s="29">
        <v>46</v>
      </c>
      <c r="H20" s="29"/>
      <c r="I20" s="29">
        <f t="shared" si="1"/>
        <v>46</v>
      </c>
      <c r="J20" s="29">
        <f t="shared" si="2"/>
        <v>111</v>
      </c>
      <c r="K20" s="29">
        <v>11</v>
      </c>
      <c r="L20" s="29"/>
      <c r="M20" s="29">
        <f t="shared" si="3"/>
        <v>11</v>
      </c>
      <c r="N20" s="29">
        <f t="shared" si="4"/>
        <v>239.13043478260872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47</v>
      </c>
      <c r="E21" s="29"/>
      <c r="F21" s="29">
        <f t="shared" si="0"/>
        <v>47</v>
      </c>
      <c r="G21" s="29">
        <v>229</v>
      </c>
      <c r="H21" s="29"/>
      <c r="I21" s="29">
        <f t="shared" si="1"/>
        <v>229</v>
      </c>
      <c r="J21" s="29">
        <f t="shared" si="2"/>
        <v>276</v>
      </c>
      <c r="K21" s="29">
        <v>313.5</v>
      </c>
      <c r="L21" s="29"/>
      <c r="M21" s="29">
        <f t="shared" si="3"/>
        <v>313.5</v>
      </c>
      <c r="N21" s="29">
        <f t="shared" si="4"/>
        <v>1368.9956331877729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15</v>
      </c>
      <c r="E22" s="29"/>
      <c r="F22" s="29">
        <f t="shared" si="0"/>
        <v>15</v>
      </c>
      <c r="G22" s="29">
        <v>71</v>
      </c>
      <c r="H22" s="29"/>
      <c r="I22" s="29">
        <f t="shared" si="1"/>
        <v>71</v>
      </c>
      <c r="J22" s="29">
        <f t="shared" si="2"/>
        <v>86</v>
      </c>
      <c r="K22" s="29">
        <v>146</v>
      </c>
      <c r="L22" s="29"/>
      <c r="M22" s="29">
        <f t="shared" si="3"/>
        <v>146</v>
      </c>
      <c r="N22" s="29">
        <f t="shared" si="4"/>
        <v>2056.3380281690138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127</v>
      </c>
      <c r="E24" s="66">
        <f t="shared" ref="E24:M24" si="8">SUM(E20:E23)</f>
        <v>0</v>
      </c>
      <c r="F24" s="66">
        <f t="shared" si="8"/>
        <v>127</v>
      </c>
      <c r="G24" s="66">
        <f t="shared" si="8"/>
        <v>346</v>
      </c>
      <c r="H24" s="66">
        <f t="shared" si="8"/>
        <v>0</v>
      </c>
      <c r="I24" s="66">
        <f t="shared" si="8"/>
        <v>346</v>
      </c>
      <c r="J24" s="66">
        <f t="shared" si="8"/>
        <v>473</v>
      </c>
      <c r="K24" s="66">
        <f t="shared" si="8"/>
        <v>470.5</v>
      </c>
      <c r="L24" s="66">
        <f t="shared" si="8"/>
        <v>0</v>
      </c>
      <c r="M24" s="66">
        <f t="shared" si="8"/>
        <v>470.5</v>
      </c>
      <c r="N24" s="29">
        <f t="shared" si="4"/>
        <v>1359.8265895953757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D26+D25</f>
        <v>0</v>
      </c>
      <c r="E27" s="66">
        <f t="shared" ref="E27:M27" si="9">E26+E25</f>
        <v>0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0</v>
      </c>
      <c r="E33" s="66">
        <f t="shared" ref="E33:M33" si="10">SUM(E28:E32)</f>
        <v>0</v>
      </c>
      <c r="F33" s="66">
        <f t="shared" si="10"/>
        <v>0</v>
      </c>
      <c r="G33" s="66">
        <f t="shared" si="10"/>
        <v>0</v>
      </c>
      <c r="H33" s="66">
        <f t="shared" si="10"/>
        <v>0</v>
      </c>
      <c r="I33" s="66">
        <f t="shared" si="10"/>
        <v>0</v>
      </c>
      <c r="J33" s="66">
        <f t="shared" si="10"/>
        <v>0</v>
      </c>
      <c r="K33" s="66">
        <f t="shared" si="10"/>
        <v>0</v>
      </c>
      <c r="L33" s="66">
        <f t="shared" si="10"/>
        <v>0</v>
      </c>
      <c r="M33" s="66">
        <f t="shared" si="10"/>
        <v>0</v>
      </c>
      <c r="N33" s="29"/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0.7</v>
      </c>
      <c r="H34" s="29"/>
      <c r="I34" s="29">
        <f t="shared" si="1"/>
        <v>0.7</v>
      </c>
      <c r="J34" s="29">
        <f t="shared" si="2"/>
        <v>0.7</v>
      </c>
      <c r="K34" s="29">
        <v>105</v>
      </c>
      <c r="L34" s="29"/>
      <c r="M34" s="29">
        <f t="shared" si="3"/>
        <v>105</v>
      </c>
      <c r="N34" s="29">
        <f t="shared" si="4"/>
        <v>150000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0.3</v>
      </c>
      <c r="H35" s="29"/>
      <c r="I35" s="29">
        <f t="shared" si="1"/>
        <v>0.3</v>
      </c>
      <c r="J35" s="29">
        <f t="shared" si="2"/>
        <v>0.3</v>
      </c>
      <c r="K35" s="29">
        <v>35</v>
      </c>
      <c r="L35" s="29"/>
      <c r="M35" s="29">
        <f t="shared" si="3"/>
        <v>35</v>
      </c>
      <c r="N35" s="29"/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0.5</v>
      </c>
      <c r="H36" s="29"/>
      <c r="I36" s="29">
        <f t="shared" si="1"/>
        <v>0.5</v>
      </c>
      <c r="J36" s="29">
        <f t="shared" si="2"/>
        <v>0.5</v>
      </c>
      <c r="K36" s="29">
        <v>50</v>
      </c>
      <c r="L36" s="29"/>
      <c r="M36" s="29">
        <f t="shared" si="3"/>
        <v>50</v>
      </c>
      <c r="N36" s="29"/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0</v>
      </c>
      <c r="H38" s="29"/>
      <c r="I38" s="29">
        <f t="shared" si="1"/>
        <v>0</v>
      </c>
      <c r="J38" s="29">
        <f t="shared" si="2"/>
        <v>0</v>
      </c>
      <c r="K38" s="29">
        <v>0</v>
      </c>
      <c r="L38" s="29"/>
      <c r="M38" s="29">
        <f t="shared" si="3"/>
        <v>0</v>
      </c>
      <c r="N38" s="29"/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1.5</v>
      </c>
      <c r="H39" s="66">
        <f t="shared" si="11"/>
        <v>0</v>
      </c>
      <c r="I39" s="66">
        <f t="shared" si="11"/>
        <v>1.5</v>
      </c>
      <c r="J39" s="66">
        <f t="shared" si="11"/>
        <v>1.5</v>
      </c>
      <c r="K39" s="66">
        <f t="shared" si="11"/>
        <v>190</v>
      </c>
      <c r="L39" s="66">
        <f t="shared" si="11"/>
        <v>0</v>
      </c>
      <c r="M39" s="66">
        <f t="shared" si="11"/>
        <v>190</v>
      </c>
      <c r="N39" s="29">
        <f t="shared" si="4"/>
        <v>126666.66666666667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1.2</v>
      </c>
      <c r="H41" s="29"/>
      <c r="I41" s="29">
        <f t="shared" si="1"/>
        <v>1.2</v>
      </c>
      <c r="J41" s="29">
        <f t="shared" si="2"/>
        <v>1.2</v>
      </c>
      <c r="K41" s="29">
        <v>200</v>
      </c>
      <c r="L41" s="29"/>
      <c r="M41" s="29">
        <f t="shared" si="3"/>
        <v>200</v>
      </c>
      <c r="N41" s="29">
        <f t="shared" si="4"/>
        <v>166666.66666666669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1.2</v>
      </c>
      <c r="H43" s="66">
        <f t="shared" si="12"/>
        <v>0</v>
      </c>
      <c r="I43" s="66">
        <f t="shared" si="12"/>
        <v>1.2</v>
      </c>
      <c r="J43" s="66">
        <f t="shared" si="12"/>
        <v>1.2</v>
      </c>
      <c r="K43" s="66">
        <f t="shared" si="12"/>
        <v>200</v>
      </c>
      <c r="L43" s="66">
        <f t="shared" si="12"/>
        <v>0</v>
      </c>
      <c r="M43" s="66">
        <f t="shared" si="12"/>
        <v>200</v>
      </c>
      <c r="N43" s="29">
        <f t="shared" si="4"/>
        <v>166666.66666666669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2.7</v>
      </c>
      <c r="H44" s="66">
        <f t="shared" si="13"/>
        <v>0</v>
      </c>
      <c r="I44" s="66">
        <f t="shared" si="13"/>
        <v>2.7</v>
      </c>
      <c r="J44" s="66">
        <f t="shared" si="13"/>
        <v>2.7</v>
      </c>
      <c r="K44" s="66">
        <f t="shared" si="13"/>
        <v>390</v>
      </c>
      <c r="L44" s="66">
        <f t="shared" si="13"/>
        <v>0</v>
      </c>
      <c r="M44" s="66">
        <f t="shared" si="13"/>
        <v>390</v>
      </c>
      <c r="N44" s="29">
        <f t="shared" si="4"/>
        <v>144444.44444444444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10</v>
      </c>
      <c r="E45" s="29"/>
      <c r="F45" s="29">
        <f t="shared" si="0"/>
        <v>10</v>
      </c>
      <c r="G45" s="29">
        <v>45</v>
      </c>
      <c r="H45" s="29"/>
      <c r="I45" s="29">
        <f t="shared" si="1"/>
        <v>45</v>
      </c>
      <c r="J45" s="29">
        <f t="shared" si="2"/>
        <v>55</v>
      </c>
      <c r="K45" s="29">
        <v>0.3</v>
      </c>
      <c r="L45" s="29"/>
      <c r="M45" s="29">
        <f t="shared" si="3"/>
        <v>0.3</v>
      </c>
      <c r="N45" s="29">
        <f t="shared" si="4"/>
        <v>6.6666666666666661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>
        <v>90</v>
      </c>
      <c r="E46" s="29"/>
      <c r="F46" s="29">
        <f t="shared" si="0"/>
        <v>90</v>
      </c>
      <c r="G46" s="29">
        <v>60</v>
      </c>
      <c r="H46" s="29"/>
      <c r="I46" s="29">
        <f t="shared" si="1"/>
        <v>60</v>
      </c>
      <c r="J46" s="29">
        <f t="shared" si="2"/>
        <v>150</v>
      </c>
      <c r="K46" s="29">
        <v>240</v>
      </c>
      <c r="L46" s="29"/>
      <c r="M46" s="29">
        <f t="shared" si="3"/>
        <v>240</v>
      </c>
      <c r="N46" s="29">
        <f t="shared" si="4"/>
        <v>4000</v>
      </c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>
        <v>10</v>
      </c>
      <c r="E47" s="29"/>
      <c r="F47" s="29">
        <f t="shared" si="0"/>
        <v>10</v>
      </c>
      <c r="G47" s="29">
        <v>32</v>
      </c>
      <c r="H47" s="29"/>
      <c r="I47" s="29">
        <f t="shared" si="1"/>
        <v>32</v>
      </c>
      <c r="J47" s="29">
        <f t="shared" si="2"/>
        <v>42</v>
      </c>
      <c r="K47" s="29">
        <v>80</v>
      </c>
      <c r="L47" s="29"/>
      <c r="M47" s="29">
        <f t="shared" si="3"/>
        <v>80</v>
      </c>
      <c r="N47" s="29">
        <f t="shared" si="4"/>
        <v>2500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25</v>
      </c>
      <c r="H48" s="29"/>
      <c r="I48" s="29">
        <f t="shared" si="1"/>
        <v>25</v>
      </c>
      <c r="J48" s="29">
        <f t="shared" si="2"/>
        <v>25</v>
      </c>
      <c r="K48" s="29">
        <v>736</v>
      </c>
      <c r="L48" s="29"/>
      <c r="M48" s="29">
        <f t="shared" si="3"/>
        <v>736</v>
      </c>
      <c r="N48" s="29">
        <f t="shared" si="4"/>
        <v>29440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4</v>
      </c>
      <c r="H49" s="29"/>
      <c r="I49" s="29">
        <f t="shared" si="1"/>
        <v>4</v>
      </c>
      <c r="J49" s="29">
        <f t="shared" si="2"/>
        <v>4</v>
      </c>
      <c r="K49" s="29">
        <v>145</v>
      </c>
      <c r="L49" s="29"/>
      <c r="M49" s="29">
        <f t="shared" si="3"/>
        <v>145</v>
      </c>
      <c r="N49" s="29">
        <f t="shared" si="4"/>
        <v>36250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110</v>
      </c>
      <c r="E50" s="66">
        <f t="shared" ref="E50:M50" si="14">SUM(E45:E49)</f>
        <v>0</v>
      </c>
      <c r="F50" s="66">
        <f t="shared" si="14"/>
        <v>110</v>
      </c>
      <c r="G50" s="66">
        <f t="shared" si="14"/>
        <v>166</v>
      </c>
      <c r="H50" s="66">
        <f t="shared" si="14"/>
        <v>0</v>
      </c>
      <c r="I50" s="66">
        <f t="shared" si="14"/>
        <v>166</v>
      </c>
      <c r="J50" s="66">
        <f t="shared" si="14"/>
        <v>276</v>
      </c>
      <c r="K50" s="66">
        <f t="shared" si="14"/>
        <v>1201.3</v>
      </c>
      <c r="L50" s="66">
        <f t="shared" si="14"/>
        <v>0</v>
      </c>
      <c r="M50" s="66">
        <f t="shared" si="14"/>
        <v>1201.3</v>
      </c>
      <c r="N50" s="29">
        <f t="shared" si="4"/>
        <v>7236.7469879518067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272</v>
      </c>
      <c r="E51" s="66">
        <f t="shared" ref="E51:M51" si="15">E50+E44+E33+E27+E24+E19+E16+E7</f>
        <v>0</v>
      </c>
      <c r="F51" s="66">
        <f t="shared" si="15"/>
        <v>272</v>
      </c>
      <c r="G51" s="66">
        <f t="shared" si="15"/>
        <v>1096.7</v>
      </c>
      <c r="H51" s="66">
        <f t="shared" si="15"/>
        <v>0</v>
      </c>
      <c r="I51" s="66">
        <f t="shared" si="15"/>
        <v>1096.7</v>
      </c>
      <c r="J51" s="66">
        <f t="shared" si="15"/>
        <v>1368.7</v>
      </c>
      <c r="K51" s="66">
        <f t="shared" si="15"/>
        <v>5321.8</v>
      </c>
      <c r="L51" s="66">
        <f t="shared" si="15"/>
        <v>0</v>
      </c>
      <c r="M51" s="66">
        <f t="shared" si="15"/>
        <v>5321.8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8" zoomScaleNormal="88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4" sqref="N44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.7109375" style="4" customWidth="1"/>
    <col min="6" max="7" width="9.140625" style="4" customWidth="1"/>
    <col min="8" max="8" width="6.7109375" style="4" customWidth="1"/>
    <col min="9" max="10" width="9.140625" style="4" customWidth="1"/>
    <col min="11" max="11" width="9.42578125" style="4" customWidth="1"/>
    <col min="12" max="12" width="6.7109375" style="4" customWidth="1"/>
    <col min="13" max="14" width="12.28515625" style="4" customWidth="1"/>
    <col min="15" max="15" width="6.7109375" style="4" customWidth="1"/>
    <col min="16" max="16384" width="9.140625" style="4"/>
  </cols>
  <sheetData>
    <row r="1" spans="1:15" s="11" customFormat="1" ht="20.100000000000001" customHeight="1">
      <c r="A1" s="109" t="s">
        <v>121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2</v>
      </c>
      <c r="E4" s="29"/>
      <c r="F4" s="29">
        <f>SUM(D4:E4)</f>
        <v>2</v>
      </c>
      <c r="G4" s="29">
        <v>69</v>
      </c>
      <c r="H4" s="29"/>
      <c r="I4" s="29">
        <f>SUM(G4:H4)</f>
        <v>69</v>
      </c>
      <c r="J4" s="29">
        <f>I4+F4</f>
        <v>71</v>
      </c>
      <c r="K4" s="29">
        <v>660</v>
      </c>
      <c r="L4" s="29"/>
      <c r="M4" s="29">
        <f>SUM(K4:L4)</f>
        <v>660</v>
      </c>
      <c r="N4" s="29">
        <f>K4/G4*1000</f>
        <v>9565.217391304348</v>
      </c>
      <c r="O4" s="29" t="s">
        <v>88</v>
      </c>
    </row>
    <row r="5" spans="1:15" ht="20.100000000000001" customHeight="1">
      <c r="A5" s="136"/>
      <c r="B5" s="40" t="s">
        <v>36</v>
      </c>
      <c r="C5" s="41"/>
      <c r="D5" s="30">
        <v>2</v>
      </c>
      <c r="E5" s="29"/>
      <c r="F5" s="29">
        <f t="shared" ref="F5:F49" si="0">SUM(D5:E5)</f>
        <v>2</v>
      </c>
      <c r="G5" s="29">
        <v>9</v>
      </c>
      <c r="H5" s="29"/>
      <c r="I5" s="29">
        <f t="shared" ref="I5:I49" si="1">SUM(G5:H5)</f>
        <v>9</v>
      </c>
      <c r="J5" s="29">
        <f t="shared" ref="J5:J49" si="2">I5+F5</f>
        <v>11</v>
      </c>
      <c r="K5" s="29">
        <v>65</v>
      </c>
      <c r="L5" s="29"/>
      <c r="M5" s="29">
        <f t="shared" ref="M5:M49" si="3">SUM(K5:L5)</f>
        <v>65</v>
      </c>
      <c r="N5" s="29">
        <f t="shared" ref="N5:N50" si="4">K5/G5*1000</f>
        <v>7222.2222222222226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30">
        <v>7</v>
      </c>
      <c r="E6" s="29"/>
      <c r="F6" s="29">
        <f t="shared" si="0"/>
        <v>7</v>
      </c>
      <c r="G6" s="29">
        <v>69</v>
      </c>
      <c r="H6" s="29"/>
      <c r="I6" s="29">
        <f t="shared" si="1"/>
        <v>69</v>
      </c>
      <c r="J6" s="29">
        <f t="shared" si="2"/>
        <v>76</v>
      </c>
      <c r="K6" s="29">
        <v>658</v>
      </c>
      <c r="L6" s="29"/>
      <c r="M6" s="29">
        <f t="shared" si="3"/>
        <v>658</v>
      </c>
      <c r="N6" s="29">
        <f t="shared" si="4"/>
        <v>9536.2318840579701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30">
        <f>SUM(D4:D6)</f>
        <v>11</v>
      </c>
      <c r="E7" s="30">
        <f t="shared" ref="E7:M7" si="5">SUM(E4:E6)</f>
        <v>0</v>
      </c>
      <c r="F7" s="30">
        <f t="shared" si="5"/>
        <v>11</v>
      </c>
      <c r="G7" s="30">
        <f t="shared" si="5"/>
        <v>147</v>
      </c>
      <c r="H7" s="30">
        <f t="shared" si="5"/>
        <v>0</v>
      </c>
      <c r="I7" s="30">
        <f t="shared" si="5"/>
        <v>147</v>
      </c>
      <c r="J7" s="30">
        <f t="shared" si="5"/>
        <v>158</v>
      </c>
      <c r="K7" s="30">
        <f t="shared" si="5"/>
        <v>1383</v>
      </c>
      <c r="L7" s="30">
        <f t="shared" si="5"/>
        <v>0</v>
      </c>
      <c r="M7" s="30">
        <f t="shared" si="5"/>
        <v>1383</v>
      </c>
      <c r="N7" s="29">
        <f t="shared" si="4"/>
        <v>9408.1632653061224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30">
        <v>2</v>
      </c>
      <c r="E8" s="29"/>
      <c r="F8" s="29">
        <f t="shared" si="0"/>
        <v>2</v>
      </c>
      <c r="G8" s="29">
        <v>11</v>
      </c>
      <c r="H8" s="29"/>
      <c r="I8" s="29">
        <f t="shared" si="1"/>
        <v>11</v>
      </c>
      <c r="J8" s="29">
        <f t="shared" si="2"/>
        <v>13</v>
      </c>
      <c r="K8" s="29">
        <v>60</v>
      </c>
      <c r="L8" s="29"/>
      <c r="M8" s="29">
        <f t="shared" si="3"/>
        <v>60</v>
      </c>
      <c r="N8" s="29">
        <f t="shared" si="4"/>
        <v>5454.545454545454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30">
        <v>4</v>
      </c>
      <c r="E9" s="29"/>
      <c r="F9" s="29">
        <f t="shared" si="0"/>
        <v>4</v>
      </c>
      <c r="G9" s="29">
        <v>32</v>
      </c>
      <c r="H9" s="29"/>
      <c r="I9" s="29">
        <f t="shared" si="1"/>
        <v>32</v>
      </c>
      <c r="J9" s="29">
        <f t="shared" si="2"/>
        <v>36</v>
      </c>
      <c r="K9" s="29">
        <v>204</v>
      </c>
      <c r="L9" s="29"/>
      <c r="M9" s="29">
        <f t="shared" si="3"/>
        <v>204</v>
      </c>
      <c r="N9" s="29">
        <f t="shared" si="4"/>
        <v>6375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30">
        <v>2</v>
      </c>
      <c r="E10" s="29"/>
      <c r="F10" s="29">
        <f t="shared" si="0"/>
        <v>2</v>
      </c>
      <c r="G10" s="29">
        <v>13</v>
      </c>
      <c r="H10" s="29"/>
      <c r="I10" s="29">
        <f t="shared" si="1"/>
        <v>13</v>
      </c>
      <c r="J10" s="29">
        <f t="shared" si="2"/>
        <v>15</v>
      </c>
      <c r="K10" s="29">
        <v>126</v>
      </c>
      <c r="L10" s="29"/>
      <c r="M10" s="29">
        <f t="shared" si="3"/>
        <v>126</v>
      </c>
      <c r="N10" s="29">
        <f t="shared" si="4"/>
        <v>9692.3076923076915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30">
        <v>1</v>
      </c>
      <c r="E11" s="29"/>
      <c r="F11" s="29">
        <f t="shared" si="0"/>
        <v>1</v>
      </c>
      <c r="G11" s="29">
        <v>15</v>
      </c>
      <c r="H11" s="29"/>
      <c r="I11" s="29">
        <f t="shared" si="1"/>
        <v>15</v>
      </c>
      <c r="J11" s="29">
        <f t="shared" si="2"/>
        <v>16</v>
      </c>
      <c r="K11" s="29">
        <v>128</v>
      </c>
      <c r="L11" s="29"/>
      <c r="M11" s="29">
        <f t="shared" si="3"/>
        <v>128</v>
      </c>
      <c r="N11" s="29">
        <f t="shared" si="4"/>
        <v>8533.3333333333339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30">
        <v>1</v>
      </c>
      <c r="E12" s="29"/>
      <c r="F12" s="29">
        <f t="shared" si="0"/>
        <v>1</v>
      </c>
      <c r="G12" s="29">
        <v>55</v>
      </c>
      <c r="H12" s="29"/>
      <c r="I12" s="29">
        <f t="shared" si="1"/>
        <v>55</v>
      </c>
      <c r="J12" s="29">
        <f t="shared" si="2"/>
        <v>56</v>
      </c>
      <c r="K12" s="29">
        <v>1700</v>
      </c>
      <c r="L12" s="29"/>
      <c r="M12" s="29">
        <f t="shared" si="3"/>
        <v>1700</v>
      </c>
      <c r="N12" s="29">
        <f t="shared" si="4"/>
        <v>30909.090909090912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30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138"/>
      <c r="B14" s="40" t="s">
        <v>46</v>
      </c>
      <c r="C14" s="41"/>
      <c r="D14" s="30">
        <v>5</v>
      </c>
      <c r="E14" s="29"/>
      <c r="F14" s="29">
        <f t="shared" si="0"/>
        <v>5</v>
      </c>
      <c r="G14" s="29">
        <v>151</v>
      </c>
      <c r="H14" s="29"/>
      <c r="I14" s="29">
        <f t="shared" si="1"/>
        <v>151</v>
      </c>
      <c r="J14" s="29">
        <f t="shared" si="2"/>
        <v>156</v>
      </c>
      <c r="K14" s="29">
        <v>1092</v>
      </c>
      <c r="L14" s="29"/>
      <c r="M14" s="29">
        <f t="shared" si="3"/>
        <v>1092</v>
      </c>
      <c r="N14" s="29">
        <f t="shared" si="4"/>
        <v>7231.7880794701987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30">
        <v>0</v>
      </c>
      <c r="E15" s="29"/>
      <c r="F15" s="29">
        <f t="shared" si="0"/>
        <v>0</v>
      </c>
      <c r="G15" s="29">
        <v>14</v>
      </c>
      <c r="H15" s="29"/>
      <c r="I15" s="29">
        <f t="shared" si="1"/>
        <v>14</v>
      </c>
      <c r="J15" s="29">
        <f t="shared" si="2"/>
        <v>14</v>
      </c>
      <c r="K15" s="29">
        <v>140</v>
      </c>
      <c r="L15" s="29"/>
      <c r="M15" s="29">
        <f t="shared" si="3"/>
        <v>140</v>
      </c>
      <c r="N15" s="29">
        <f t="shared" si="4"/>
        <v>10000</v>
      </c>
      <c r="O15" s="29" t="s">
        <v>88</v>
      </c>
    </row>
    <row r="16" spans="1:15" ht="20.100000000000001" customHeight="1">
      <c r="A16" s="139"/>
      <c r="B16" s="42" t="s">
        <v>48</v>
      </c>
      <c r="C16" s="42"/>
      <c r="D16" s="30">
        <f>SUM(D8:D15)</f>
        <v>15</v>
      </c>
      <c r="E16" s="30">
        <f t="shared" ref="E16:M16" si="6">SUM(E8:E15)</f>
        <v>0</v>
      </c>
      <c r="F16" s="30">
        <f t="shared" si="6"/>
        <v>15</v>
      </c>
      <c r="G16" s="30">
        <f t="shared" si="6"/>
        <v>291</v>
      </c>
      <c r="H16" s="30">
        <f t="shared" si="6"/>
        <v>0</v>
      </c>
      <c r="I16" s="30">
        <f t="shared" si="6"/>
        <v>291</v>
      </c>
      <c r="J16" s="30">
        <f t="shared" si="6"/>
        <v>306</v>
      </c>
      <c r="K16" s="30">
        <f t="shared" si="6"/>
        <v>3450</v>
      </c>
      <c r="L16" s="30">
        <f t="shared" si="6"/>
        <v>0</v>
      </c>
      <c r="M16" s="30">
        <f t="shared" si="6"/>
        <v>3450</v>
      </c>
      <c r="N16" s="29">
        <f t="shared" si="4"/>
        <v>11855.670103092783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30">
        <v>10</v>
      </c>
      <c r="E17" s="29"/>
      <c r="F17" s="29">
        <f t="shared" si="0"/>
        <v>10</v>
      </c>
      <c r="G17" s="29">
        <v>312</v>
      </c>
      <c r="H17" s="29"/>
      <c r="I17" s="29">
        <f t="shared" si="1"/>
        <v>312</v>
      </c>
      <c r="J17" s="29">
        <f t="shared" si="2"/>
        <v>322</v>
      </c>
      <c r="K17" s="29">
        <v>2800</v>
      </c>
      <c r="L17" s="29"/>
      <c r="M17" s="29">
        <f t="shared" si="3"/>
        <v>2800</v>
      </c>
      <c r="N17" s="29">
        <f t="shared" si="4"/>
        <v>8974.3589743589746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30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30">
        <f>SUM(D17:D18)</f>
        <v>10</v>
      </c>
      <c r="E19" s="30">
        <f t="shared" ref="E19:M19" si="7">SUM(E17:E18)</f>
        <v>0</v>
      </c>
      <c r="F19" s="30">
        <f t="shared" si="7"/>
        <v>10</v>
      </c>
      <c r="G19" s="30">
        <f t="shared" si="7"/>
        <v>312</v>
      </c>
      <c r="H19" s="30">
        <f t="shared" si="7"/>
        <v>0</v>
      </c>
      <c r="I19" s="30">
        <f t="shared" si="7"/>
        <v>312</v>
      </c>
      <c r="J19" s="30">
        <f t="shared" si="7"/>
        <v>322</v>
      </c>
      <c r="K19" s="30">
        <f t="shared" si="7"/>
        <v>2800</v>
      </c>
      <c r="L19" s="30">
        <f t="shared" si="7"/>
        <v>0</v>
      </c>
      <c r="M19" s="30">
        <f t="shared" si="7"/>
        <v>2800</v>
      </c>
      <c r="N19" s="29">
        <f t="shared" si="4"/>
        <v>8974.3589743589746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30">
        <v>2</v>
      </c>
      <c r="E20" s="29"/>
      <c r="F20" s="29">
        <f t="shared" si="0"/>
        <v>2</v>
      </c>
      <c r="G20" s="29">
        <v>2.5</v>
      </c>
      <c r="H20" s="29"/>
      <c r="I20" s="29">
        <f t="shared" si="1"/>
        <v>2.5</v>
      </c>
      <c r="J20" s="29">
        <f t="shared" si="2"/>
        <v>4.5</v>
      </c>
      <c r="K20" s="29">
        <v>2</v>
      </c>
      <c r="L20" s="29"/>
      <c r="M20" s="29">
        <f t="shared" si="3"/>
        <v>2</v>
      </c>
      <c r="N20" s="29">
        <f t="shared" si="4"/>
        <v>800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30">
        <v>90</v>
      </c>
      <c r="E21" s="29"/>
      <c r="F21" s="29">
        <f t="shared" si="0"/>
        <v>90</v>
      </c>
      <c r="G21" s="29">
        <v>782</v>
      </c>
      <c r="H21" s="29"/>
      <c r="I21" s="29">
        <f t="shared" si="1"/>
        <v>782</v>
      </c>
      <c r="J21" s="29">
        <f t="shared" si="2"/>
        <v>872</v>
      </c>
      <c r="K21" s="29">
        <v>1300</v>
      </c>
      <c r="L21" s="29"/>
      <c r="M21" s="29">
        <f t="shared" si="3"/>
        <v>1300</v>
      </c>
      <c r="N21" s="29">
        <f t="shared" si="4"/>
        <v>1662.4040920716111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30">
        <v>20.5</v>
      </c>
      <c r="E22" s="29"/>
      <c r="F22" s="29">
        <f t="shared" si="0"/>
        <v>20.5</v>
      </c>
      <c r="G22" s="29">
        <v>417</v>
      </c>
      <c r="H22" s="29"/>
      <c r="I22" s="29">
        <f t="shared" si="1"/>
        <v>417</v>
      </c>
      <c r="J22" s="29">
        <f t="shared" si="2"/>
        <v>437.5</v>
      </c>
      <c r="K22" s="29">
        <v>864</v>
      </c>
      <c r="L22" s="29"/>
      <c r="M22" s="29">
        <f t="shared" si="3"/>
        <v>864</v>
      </c>
      <c r="N22" s="29">
        <f t="shared" si="4"/>
        <v>2071.9424460431655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30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30">
        <f>SUM(D20:D23)</f>
        <v>112.5</v>
      </c>
      <c r="E24" s="30">
        <f t="shared" ref="E24:M24" si="8">SUM(E20:E23)</f>
        <v>0</v>
      </c>
      <c r="F24" s="30">
        <f t="shared" si="8"/>
        <v>112.5</v>
      </c>
      <c r="G24" s="30">
        <f t="shared" si="8"/>
        <v>1201.5</v>
      </c>
      <c r="H24" s="30">
        <f t="shared" si="8"/>
        <v>0</v>
      </c>
      <c r="I24" s="30">
        <f t="shared" si="8"/>
        <v>1201.5</v>
      </c>
      <c r="J24" s="30">
        <f t="shared" si="8"/>
        <v>1314</v>
      </c>
      <c r="K24" s="30">
        <f t="shared" si="8"/>
        <v>2166</v>
      </c>
      <c r="L24" s="30">
        <f t="shared" si="8"/>
        <v>0</v>
      </c>
      <c r="M24" s="30">
        <f t="shared" si="8"/>
        <v>2166</v>
      </c>
      <c r="N24" s="29">
        <f t="shared" si="4"/>
        <v>1802.7465667915105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30">
        <v>1</v>
      </c>
      <c r="E25" s="29"/>
      <c r="F25" s="29">
        <f t="shared" si="0"/>
        <v>1</v>
      </c>
      <c r="G25" s="29"/>
      <c r="H25" s="29"/>
      <c r="I25" s="29">
        <f t="shared" si="1"/>
        <v>0</v>
      </c>
      <c r="J25" s="29">
        <f t="shared" si="2"/>
        <v>1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30"/>
      <c r="E26" s="29"/>
      <c r="F26" s="29">
        <f t="shared" si="0"/>
        <v>0</v>
      </c>
      <c r="G26" s="29">
        <v>0.1</v>
      </c>
      <c r="H26" s="29"/>
      <c r="I26" s="29">
        <f t="shared" si="1"/>
        <v>0.1</v>
      </c>
      <c r="J26" s="29">
        <f t="shared" si="2"/>
        <v>0.1</v>
      </c>
      <c r="K26" s="29"/>
      <c r="L26" s="29"/>
      <c r="M26" s="29">
        <f t="shared" si="3"/>
        <v>0</v>
      </c>
      <c r="N26" s="29">
        <f t="shared" si="4"/>
        <v>0</v>
      </c>
      <c r="O26" s="29" t="s">
        <v>88</v>
      </c>
    </row>
    <row r="27" spans="1:15" ht="20.100000000000001" customHeight="1">
      <c r="A27" s="142"/>
      <c r="B27" s="42" t="s">
        <v>61</v>
      </c>
      <c r="C27" s="43"/>
      <c r="D27" s="30">
        <f>SUM(D25:D26)</f>
        <v>1</v>
      </c>
      <c r="E27" s="30">
        <f t="shared" ref="E27:M27" si="9">SUM(E25:E26)</f>
        <v>0</v>
      </c>
      <c r="F27" s="30">
        <f t="shared" si="9"/>
        <v>1</v>
      </c>
      <c r="G27" s="30">
        <f t="shared" si="9"/>
        <v>0.1</v>
      </c>
      <c r="H27" s="30">
        <f t="shared" si="9"/>
        <v>0</v>
      </c>
      <c r="I27" s="30">
        <f t="shared" si="9"/>
        <v>0.1</v>
      </c>
      <c r="J27" s="30">
        <f t="shared" si="9"/>
        <v>1.1000000000000001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29">
        <f t="shared" si="4"/>
        <v>0</v>
      </c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30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30">
        <v>1</v>
      </c>
      <c r="E29" s="29"/>
      <c r="F29" s="29">
        <f t="shared" si="0"/>
        <v>1</v>
      </c>
      <c r="G29" s="29">
        <v>36</v>
      </c>
      <c r="H29" s="29"/>
      <c r="I29" s="29">
        <f t="shared" si="1"/>
        <v>36</v>
      </c>
      <c r="J29" s="29">
        <f t="shared" si="2"/>
        <v>37</v>
      </c>
      <c r="K29" s="29">
        <v>370</v>
      </c>
      <c r="L29" s="29"/>
      <c r="M29" s="29">
        <f t="shared" si="3"/>
        <v>370</v>
      </c>
      <c r="N29" s="29">
        <f t="shared" si="4"/>
        <v>10277.777777777779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30"/>
      <c r="E30" s="29"/>
      <c r="F30" s="29">
        <f t="shared" si="0"/>
        <v>0</v>
      </c>
      <c r="G30" s="29">
        <v>2.7</v>
      </c>
      <c r="H30" s="29"/>
      <c r="I30" s="29">
        <f t="shared" si="1"/>
        <v>2.7</v>
      </c>
      <c r="J30" s="29">
        <f t="shared" si="2"/>
        <v>2.7</v>
      </c>
      <c r="K30" s="29">
        <v>1</v>
      </c>
      <c r="L30" s="29"/>
      <c r="M30" s="29">
        <f t="shared" si="3"/>
        <v>1</v>
      </c>
      <c r="N30" s="29">
        <f t="shared" si="4"/>
        <v>370.37037037037032</v>
      </c>
      <c r="O30" s="29" t="s">
        <v>88</v>
      </c>
    </row>
    <row r="31" spans="1:15" ht="20.100000000000001" customHeight="1">
      <c r="A31" s="153"/>
      <c r="B31" s="42" t="s">
        <v>66</v>
      </c>
      <c r="C31" s="43"/>
      <c r="D31" s="30"/>
      <c r="E31" s="29"/>
      <c r="F31" s="29">
        <f t="shared" si="0"/>
        <v>0</v>
      </c>
      <c r="G31" s="29">
        <v>0.4</v>
      </c>
      <c r="H31" s="29"/>
      <c r="I31" s="29">
        <f t="shared" si="1"/>
        <v>0.4</v>
      </c>
      <c r="J31" s="29">
        <f t="shared" si="2"/>
        <v>0.4</v>
      </c>
      <c r="K31" s="29">
        <v>1</v>
      </c>
      <c r="L31" s="29"/>
      <c r="M31" s="29">
        <f t="shared" si="3"/>
        <v>1</v>
      </c>
      <c r="N31" s="29">
        <f t="shared" si="4"/>
        <v>2500</v>
      </c>
      <c r="O31" s="29" t="s">
        <v>88</v>
      </c>
    </row>
    <row r="32" spans="1:15" ht="20.100000000000001" customHeight="1">
      <c r="A32" s="153"/>
      <c r="B32" s="42" t="s">
        <v>67</v>
      </c>
      <c r="C32" s="43"/>
      <c r="D32" s="30"/>
      <c r="E32" s="29"/>
      <c r="F32" s="29">
        <f t="shared" si="0"/>
        <v>0</v>
      </c>
      <c r="G32" s="29">
        <v>35</v>
      </c>
      <c r="H32" s="29"/>
      <c r="I32" s="29">
        <f t="shared" si="1"/>
        <v>35</v>
      </c>
      <c r="J32" s="29">
        <f t="shared" si="2"/>
        <v>35</v>
      </c>
      <c r="K32" s="29">
        <v>1</v>
      </c>
      <c r="L32" s="29"/>
      <c r="M32" s="29">
        <f t="shared" si="3"/>
        <v>1</v>
      </c>
      <c r="N32" s="29">
        <f t="shared" si="4"/>
        <v>28.571428571428569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30">
        <f>SUM(D28:D32)</f>
        <v>1</v>
      </c>
      <c r="E33" s="30">
        <f t="shared" ref="E33:M33" si="10">SUM(E28:E32)</f>
        <v>0</v>
      </c>
      <c r="F33" s="30">
        <f t="shared" si="10"/>
        <v>1</v>
      </c>
      <c r="G33" s="30">
        <f t="shared" si="10"/>
        <v>74.099999999999994</v>
      </c>
      <c r="H33" s="30">
        <f t="shared" si="10"/>
        <v>0</v>
      </c>
      <c r="I33" s="30">
        <f t="shared" si="10"/>
        <v>74.099999999999994</v>
      </c>
      <c r="J33" s="30">
        <f t="shared" si="10"/>
        <v>75.099999999999994</v>
      </c>
      <c r="K33" s="30">
        <f t="shared" si="10"/>
        <v>373</v>
      </c>
      <c r="L33" s="30">
        <f t="shared" si="10"/>
        <v>0</v>
      </c>
      <c r="M33" s="30">
        <f t="shared" si="10"/>
        <v>373</v>
      </c>
      <c r="N33" s="29">
        <f t="shared" si="4"/>
        <v>5033.7381916329286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30"/>
      <c r="E34" s="29"/>
      <c r="F34" s="29">
        <f t="shared" si="0"/>
        <v>0</v>
      </c>
      <c r="G34" s="29">
        <v>2.2000000000000002</v>
      </c>
      <c r="H34" s="29"/>
      <c r="I34" s="29">
        <f t="shared" si="1"/>
        <v>2.2000000000000002</v>
      </c>
      <c r="J34" s="29">
        <f t="shared" si="2"/>
        <v>2.2000000000000002</v>
      </c>
      <c r="K34" s="29">
        <v>320</v>
      </c>
      <c r="L34" s="29"/>
      <c r="M34" s="29">
        <f t="shared" si="3"/>
        <v>320</v>
      </c>
      <c r="N34" s="29">
        <f t="shared" si="4"/>
        <v>145454.54545454544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30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 t="s">
        <v>88</v>
      </c>
    </row>
    <row r="36" spans="1:15" ht="20.100000000000001" customHeight="1">
      <c r="A36" s="153"/>
      <c r="B36" s="153"/>
      <c r="C36" s="45" t="s">
        <v>23</v>
      </c>
      <c r="D36" s="30"/>
      <c r="E36" s="29"/>
      <c r="F36" s="29">
        <f t="shared" si="0"/>
        <v>0</v>
      </c>
      <c r="G36" s="29">
        <v>1.7</v>
      </c>
      <c r="H36" s="29"/>
      <c r="I36" s="29">
        <f t="shared" si="1"/>
        <v>1.7</v>
      </c>
      <c r="J36" s="29">
        <f t="shared" si="2"/>
        <v>1.7</v>
      </c>
      <c r="K36" s="29">
        <v>185</v>
      </c>
      <c r="L36" s="29"/>
      <c r="M36" s="29">
        <f t="shared" si="3"/>
        <v>185</v>
      </c>
      <c r="N36" s="29">
        <f t="shared" si="4"/>
        <v>108823.52941176471</v>
      </c>
      <c r="O36" s="29" t="s">
        <v>88</v>
      </c>
    </row>
    <row r="37" spans="1:15" ht="20.100000000000001" customHeight="1">
      <c r="A37" s="153"/>
      <c r="B37" s="153"/>
      <c r="C37" s="45" t="s">
        <v>24</v>
      </c>
      <c r="D37" s="30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153"/>
      <c r="B38" s="153"/>
      <c r="C38" s="45" t="s">
        <v>25</v>
      </c>
      <c r="D38" s="30"/>
      <c r="E38" s="29"/>
      <c r="F38" s="29">
        <f t="shared" si="0"/>
        <v>0</v>
      </c>
      <c r="G38" s="29">
        <v>0.1</v>
      </c>
      <c r="H38" s="29"/>
      <c r="I38" s="29">
        <f t="shared" si="1"/>
        <v>0.1</v>
      </c>
      <c r="J38" s="29">
        <f t="shared" si="2"/>
        <v>0.1</v>
      </c>
      <c r="K38" s="29">
        <v>10</v>
      </c>
      <c r="L38" s="29"/>
      <c r="M38" s="29">
        <f t="shared" si="3"/>
        <v>10</v>
      </c>
      <c r="N38" s="29">
        <f t="shared" si="4"/>
        <v>100000</v>
      </c>
      <c r="O38" s="29" t="s">
        <v>88</v>
      </c>
    </row>
    <row r="39" spans="1:15" ht="20.100000000000001" customHeight="1">
      <c r="A39" s="153"/>
      <c r="B39" s="154"/>
      <c r="C39" s="30" t="s">
        <v>72</v>
      </c>
      <c r="D39" s="30">
        <f>SUM(D34:D38)</f>
        <v>0</v>
      </c>
      <c r="E39" s="30">
        <f t="shared" ref="E39:M39" si="11">SUM(E34:E38)</f>
        <v>0</v>
      </c>
      <c r="F39" s="30">
        <f t="shared" si="11"/>
        <v>0</v>
      </c>
      <c r="G39" s="30">
        <f t="shared" si="11"/>
        <v>4</v>
      </c>
      <c r="H39" s="30">
        <f t="shared" si="11"/>
        <v>0</v>
      </c>
      <c r="I39" s="30">
        <f t="shared" si="11"/>
        <v>4</v>
      </c>
      <c r="J39" s="30">
        <f t="shared" si="11"/>
        <v>4</v>
      </c>
      <c r="K39" s="30">
        <f t="shared" si="11"/>
        <v>515</v>
      </c>
      <c r="L39" s="30">
        <f t="shared" si="11"/>
        <v>0</v>
      </c>
      <c r="M39" s="30">
        <f t="shared" si="11"/>
        <v>515</v>
      </c>
      <c r="N39" s="29">
        <f t="shared" si="4"/>
        <v>128750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30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153"/>
      <c r="B41" s="153"/>
      <c r="C41" s="45" t="s">
        <v>74</v>
      </c>
      <c r="D41" s="30"/>
      <c r="E41" s="29"/>
      <c r="F41" s="29"/>
      <c r="G41" s="29">
        <v>0.5</v>
      </c>
      <c r="H41" s="29"/>
      <c r="I41" s="29">
        <f t="shared" si="1"/>
        <v>0.5</v>
      </c>
      <c r="J41" s="29">
        <f t="shared" si="2"/>
        <v>0.5</v>
      </c>
      <c r="K41" s="29">
        <v>100</v>
      </c>
      <c r="L41" s="29"/>
      <c r="M41" s="29">
        <f t="shared" si="3"/>
        <v>100</v>
      </c>
      <c r="N41" s="29">
        <v>200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30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 t="s">
        <v>88</v>
      </c>
    </row>
    <row r="43" spans="1:15" ht="20.100000000000001" customHeight="1">
      <c r="A43" s="153"/>
      <c r="B43" s="154"/>
      <c r="C43" s="30" t="s">
        <v>76</v>
      </c>
      <c r="D43" s="30">
        <f>SUM(D40:D42)</f>
        <v>0</v>
      </c>
      <c r="E43" s="30">
        <f t="shared" ref="E43:M43" si="12">SUM(E40:E42)</f>
        <v>0</v>
      </c>
      <c r="F43" s="30">
        <f t="shared" si="12"/>
        <v>0</v>
      </c>
      <c r="G43" s="30">
        <f t="shared" si="12"/>
        <v>0.5</v>
      </c>
      <c r="H43" s="30">
        <f t="shared" si="12"/>
        <v>0</v>
      </c>
      <c r="I43" s="30">
        <f t="shared" si="12"/>
        <v>0.5</v>
      </c>
      <c r="J43" s="30">
        <f t="shared" si="12"/>
        <v>0.5</v>
      </c>
      <c r="K43" s="30">
        <f t="shared" si="12"/>
        <v>100</v>
      </c>
      <c r="L43" s="30">
        <f t="shared" si="12"/>
        <v>0</v>
      </c>
      <c r="M43" s="30">
        <f t="shared" si="12"/>
        <v>100</v>
      </c>
      <c r="N43" s="29"/>
      <c r="O43" s="29" t="s">
        <v>88</v>
      </c>
    </row>
    <row r="44" spans="1:15" ht="20.100000000000001" customHeight="1">
      <c r="A44" s="154"/>
      <c r="B44" s="46" t="s">
        <v>77</v>
      </c>
      <c r="C44" s="46"/>
      <c r="D44" s="30">
        <f>D43+D39</f>
        <v>0</v>
      </c>
      <c r="E44" s="30">
        <f t="shared" ref="E44:M44" si="13">E43+E39</f>
        <v>0</v>
      </c>
      <c r="F44" s="30">
        <f t="shared" si="13"/>
        <v>0</v>
      </c>
      <c r="G44" s="30">
        <f t="shared" si="13"/>
        <v>4.5</v>
      </c>
      <c r="H44" s="30">
        <f t="shared" si="13"/>
        <v>0</v>
      </c>
      <c r="I44" s="30">
        <f t="shared" si="13"/>
        <v>4.5</v>
      </c>
      <c r="J44" s="30">
        <f t="shared" si="13"/>
        <v>4.5</v>
      </c>
      <c r="K44" s="30">
        <f t="shared" si="13"/>
        <v>615</v>
      </c>
      <c r="L44" s="30">
        <f t="shared" si="13"/>
        <v>0</v>
      </c>
      <c r="M44" s="30">
        <f t="shared" si="13"/>
        <v>615</v>
      </c>
      <c r="N44" s="29">
        <f t="shared" si="4"/>
        <v>136666.66666666666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30">
        <v>4</v>
      </c>
      <c r="E45" s="29"/>
      <c r="F45" s="29">
        <f t="shared" si="0"/>
        <v>4</v>
      </c>
      <c r="G45" s="29">
        <v>10</v>
      </c>
      <c r="H45" s="29"/>
      <c r="I45" s="29">
        <f t="shared" si="1"/>
        <v>10</v>
      </c>
      <c r="J45" s="29">
        <f t="shared" si="2"/>
        <v>14</v>
      </c>
      <c r="K45" s="5">
        <v>0.02</v>
      </c>
      <c r="L45" s="5"/>
      <c r="M45" s="5">
        <f t="shared" si="3"/>
        <v>0.02</v>
      </c>
      <c r="N45" s="29">
        <f t="shared" si="4"/>
        <v>2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30">
        <v>1</v>
      </c>
      <c r="E46" s="29"/>
      <c r="F46" s="29">
        <f t="shared" si="0"/>
        <v>1</v>
      </c>
      <c r="G46" s="29">
        <v>0</v>
      </c>
      <c r="H46" s="29"/>
      <c r="I46" s="29">
        <f t="shared" si="1"/>
        <v>0</v>
      </c>
      <c r="J46" s="29">
        <f t="shared" si="2"/>
        <v>1</v>
      </c>
      <c r="K46" s="29">
        <v>0</v>
      </c>
      <c r="L46" s="29"/>
      <c r="M46" s="29">
        <f t="shared" si="3"/>
        <v>0</v>
      </c>
      <c r="N46" s="29"/>
      <c r="O46" s="29" t="s">
        <v>88</v>
      </c>
    </row>
    <row r="47" spans="1:15" ht="20.100000000000001" customHeight="1">
      <c r="A47" s="138"/>
      <c r="B47" s="45" t="s">
        <v>81</v>
      </c>
      <c r="C47" s="45"/>
      <c r="D47" s="30"/>
      <c r="E47" s="29"/>
      <c r="F47" s="29">
        <f t="shared" si="0"/>
        <v>0</v>
      </c>
      <c r="G47" s="29"/>
      <c r="H47" s="29"/>
      <c r="I47" s="29">
        <f t="shared" si="1"/>
        <v>0</v>
      </c>
      <c r="J47" s="29">
        <f t="shared" si="2"/>
        <v>0</v>
      </c>
      <c r="K47" s="29"/>
      <c r="L47" s="29"/>
      <c r="M47" s="29">
        <f t="shared" si="3"/>
        <v>0</v>
      </c>
      <c r="N47" s="29"/>
      <c r="O47" s="29" t="s">
        <v>88</v>
      </c>
    </row>
    <row r="48" spans="1:15" ht="20.100000000000001" customHeight="1">
      <c r="A48" s="138"/>
      <c r="B48" s="45" t="s">
        <v>82</v>
      </c>
      <c r="C48" s="45"/>
      <c r="D48" s="30"/>
      <c r="E48" s="29"/>
      <c r="F48" s="29">
        <f t="shared" si="0"/>
        <v>0</v>
      </c>
      <c r="G48" s="29">
        <v>4.5</v>
      </c>
      <c r="H48" s="29"/>
      <c r="I48" s="29">
        <f t="shared" si="1"/>
        <v>4.5</v>
      </c>
      <c r="J48" s="29">
        <f t="shared" si="2"/>
        <v>4.5</v>
      </c>
      <c r="K48" s="29">
        <v>5</v>
      </c>
      <c r="L48" s="29"/>
      <c r="M48" s="29">
        <f t="shared" si="3"/>
        <v>5</v>
      </c>
      <c r="N48" s="29">
        <f t="shared" si="4"/>
        <v>1111.1111111111111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30"/>
      <c r="E49" s="29"/>
      <c r="F49" s="29">
        <f t="shared" si="0"/>
        <v>0</v>
      </c>
      <c r="G49" s="29">
        <v>1.99</v>
      </c>
      <c r="H49" s="29"/>
      <c r="I49" s="29">
        <f t="shared" si="1"/>
        <v>1.99</v>
      </c>
      <c r="J49" s="29">
        <f t="shared" si="2"/>
        <v>1.99</v>
      </c>
      <c r="K49" s="29">
        <v>429</v>
      </c>
      <c r="L49" s="29"/>
      <c r="M49" s="29">
        <f t="shared" si="3"/>
        <v>429</v>
      </c>
      <c r="N49" s="29">
        <f t="shared" si="4"/>
        <v>215577.88944723617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30">
        <f>SUM(D45:D49)</f>
        <v>5</v>
      </c>
      <c r="E50" s="30">
        <f t="shared" ref="E50:M50" si="14">SUM(E45:E49)</f>
        <v>0</v>
      </c>
      <c r="F50" s="30">
        <f t="shared" si="14"/>
        <v>5</v>
      </c>
      <c r="G50" s="30">
        <f t="shared" si="14"/>
        <v>16.489999999999998</v>
      </c>
      <c r="H50" s="30">
        <f t="shared" si="14"/>
        <v>0</v>
      </c>
      <c r="I50" s="30">
        <f t="shared" si="14"/>
        <v>16.489999999999998</v>
      </c>
      <c r="J50" s="30">
        <f t="shared" si="14"/>
        <v>21.49</v>
      </c>
      <c r="K50" s="30">
        <f t="shared" si="14"/>
        <v>434.02</v>
      </c>
      <c r="L50" s="30">
        <f t="shared" si="14"/>
        <v>0</v>
      </c>
      <c r="M50" s="30">
        <f t="shared" si="14"/>
        <v>434.02</v>
      </c>
      <c r="N50" s="29">
        <f t="shared" si="4"/>
        <v>26320.194057004246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30">
        <f>D50+D44+D33+D27+D24+D19+D16+D7</f>
        <v>155.5</v>
      </c>
      <c r="E51" s="30">
        <f t="shared" ref="E51:M51" si="15">E50+E44+E33+E27+E24+E19+E16+E7</f>
        <v>0</v>
      </c>
      <c r="F51" s="30">
        <f t="shared" si="15"/>
        <v>155.5</v>
      </c>
      <c r="G51" s="30">
        <f t="shared" si="15"/>
        <v>2046.69</v>
      </c>
      <c r="H51" s="30">
        <f t="shared" si="15"/>
        <v>0</v>
      </c>
      <c r="I51" s="30">
        <f t="shared" si="15"/>
        <v>2046.69</v>
      </c>
      <c r="J51" s="30">
        <f t="shared" si="15"/>
        <v>2202.19</v>
      </c>
      <c r="K51" s="30">
        <f t="shared" si="15"/>
        <v>11221.02</v>
      </c>
      <c r="L51" s="30">
        <f t="shared" si="15"/>
        <v>0</v>
      </c>
      <c r="M51" s="30">
        <f t="shared" si="15"/>
        <v>11221.02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6" zoomScaleNormal="86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8" sqref="N48"/>
    </sheetView>
  </sheetViews>
  <sheetFormatPr defaultColWidth="9.140625" defaultRowHeight="15"/>
  <cols>
    <col min="1" max="1" width="7.42578125" style="4" customWidth="1"/>
    <col min="2" max="2" width="20.5703125" style="4" customWidth="1"/>
    <col min="3" max="3" width="15.7109375" style="4" customWidth="1"/>
    <col min="4" max="4" width="9.140625" style="4" customWidth="1"/>
    <col min="5" max="5" width="6.7109375" style="4" customWidth="1"/>
    <col min="6" max="6" width="9.140625" style="4" customWidth="1"/>
    <col min="7" max="7" width="10.28515625" style="4" customWidth="1"/>
    <col min="8" max="8" width="6.7109375" style="4" customWidth="1"/>
    <col min="9" max="9" width="9.7109375" style="4" customWidth="1"/>
    <col min="10" max="10" width="11" style="4" customWidth="1"/>
    <col min="11" max="11" width="10.85546875" style="4" bestFit="1" customWidth="1"/>
    <col min="12" max="12" width="6.7109375" style="4" customWidth="1"/>
    <col min="13" max="13" width="11.7109375" style="4" customWidth="1"/>
    <col min="14" max="14" width="10.5703125" style="4" customWidth="1"/>
    <col min="15" max="15" width="5" style="4" customWidth="1"/>
    <col min="16" max="16384" width="9.140625" style="4"/>
  </cols>
  <sheetData>
    <row r="1" spans="1:15" s="11" customFormat="1" ht="20.100000000000001" customHeight="1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2.2000000000000002</v>
      </c>
      <c r="E4" s="29"/>
      <c r="F4" s="29">
        <f>SUM(D4:E4)</f>
        <v>2.2000000000000002</v>
      </c>
      <c r="G4" s="29">
        <v>7.2</v>
      </c>
      <c r="H4" s="29"/>
      <c r="I4" s="29">
        <f>SUM(G4:H4)</f>
        <v>7.2</v>
      </c>
      <c r="J4" s="29">
        <f>I4+F4</f>
        <v>9.4</v>
      </c>
      <c r="K4" s="29">
        <v>61.9</v>
      </c>
      <c r="L4" s="29"/>
      <c r="M4" s="29">
        <f>SUM(K4:L4)</f>
        <v>61.9</v>
      </c>
      <c r="N4" s="29">
        <f>K4/G4*1000</f>
        <v>8597.2222222222208</v>
      </c>
      <c r="O4" s="29" t="s">
        <v>88</v>
      </c>
    </row>
    <row r="5" spans="1:15" ht="20.100000000000001" customHeight="1">
      <c r="A5" s="136"/>
      <c r="B5" s="40" t="s">
        <v>36</v>
      </c>
      <c r="C5" s="41"/>
      <c r="D5" s="29">
        <v>0.3</v>
      </c>
      <c r="E5" s="29"/>
      <c r="F5" s="29">
        <f t="shared" ref="F5:F49" si="0">SUM(D5:E5)</f>
        <v>0.3</v>
      </c>
      <c r="G5" s="29">
        <v>0.9</v>
      </c>
      <c r="H5" s="29"/>
      <c r="I5" s="29">
        <f t="shared" ref="I5:I49" si="1">SUM(G5:H5)</f>
        <v>0.9</v>
      </c>
      <c r="J5" s="29">
        <f t="shared" ref="J5:J49" si="2">I5+F5</f>
        <v>1.2</v>
      </c>
      <c r="K5" s="29">
        <v>7.18</v>
      </c>
      <c r="L5" s="29"/>
      <c r="M5" s="29">
        <f t="shared" ref="M5:M49" si="3">SUM(K5:L5)</f>
        <v>7.18</v>
      </c>
      <c r="N5" s="29">
        <f t="shared" ref="N5:N50" si="4">K5/G5*1000</f>
        <v>7977.7777777777774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29">
        <v>21.2</v>
      </c>
      <c r="E6" s="29"/>
      <c r="F6" s="29">
        <f t="shared" si="0"/>
        <v>21.2</v>
      </c>
      <c r="G6" s="29">
        <v>153.5</v>
      </c>
      <c r="H6" s="29"/>
      <c r="I6" s="29">
        <f t="shared" si="1"/>
        <v>153.5</v>
      </c>
      <c r="J6" s="29">
        <f t="shared" si="2"/>
        <v>174.7</v>
      </c>
      <c r="K6" s="29">
        <v>1846.44</v>
      </c>
      <c r="L6" s="29"/>
      <c r="M6" s="29">
        <f t="shared" si="3"/>
        <v>1846.44</v>
      </c>
      <c r="N6" s="29">
        <f t="shared" si="4"/>
        <v>12028.925081433226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29">
        <f>SUM(D4:D6)</f>
        <v>23.7</v>
      </c>
      <c r="E7" s="66">
        <f t="shared" ref="E7:M7" si="5">SUM(E4:E6)</f>
        <v>0</v>
      </c>
      <c r="F7" s="66">
        <f t="shared" si="5"/>
        <v>23.7</v>
      </c>
      <c r="G7" s="66">
        <f t="shared" si="5"/>
        <v>161.6</v>
      </c>
      <c r="H7" s="66">
        <f t="shared" si="5"/>
        <v>0</v>
      </c>
      <c r="I7" s="66">
        <f t="shared" si="5"/>
        <v>161.6</v>
      </c>
      <c r="J7" s="66">
        <f t="shared" si="5"/>
        <v>185.29999999999998</v>
      </c>
      <c r="K7" s="66">
        <f t="shared" si="5"/>
        <v>1915.52</v>
      </c>
      <c r="L7" s="66">
        <f t="shared" si="5"/>
        <v>0</v>
      </c>
      <c r="M7" s="66">
        <f t="shared" si="5"/>
        <v>1915.52</v>
      </c>
      <c r="N7" s="29">
        <f t="shared" si="4"/>
        <v>11853.465346534653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29">
        <v>0.6</v>
      </c>
      <c r="E8" s="29"/>
      <c r="F8" s="29">
        <f t="shared" si="0"/>
        <v>0.6</v>
      </c>
      <c r="G8" s="29">
        <v>4.2</v>
      </c>
      <c r="H8" s="29"/>
      <c r="I8" s="29">
        <f t="shared" si="1"/>
        <v>4.2</v>
      </c>
      <c r="J8" s="29">
        <f t="shared" si="2"/>
        <v>4.8</v>
      </c>
      <c r="K8" s="29">
        <v>16.2</v>
      </c>
      <c r="L8" s="29"/>
      <c r="M8" s="29">
        <f t="shared" si="3"/>
        <v>16.2</v>
      </c>
      <c r="N8" s="29">
        <f t="shared" si="4"/>
        <v>3857.1428571428569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29">
        <v>3.1</v>
      </c>
      <c r="E9" s="29"/>
      <c r="F9" s="29">
        <f t="shared" si="0"/>
        <v>3.1</v>
      </c>
      <c r="G9" s="29">
        <v>83.1</v>
      </c>
      <c r="H9" s="29"/>
      <c r="I9" s="29">
        <f t="shared" si="1"/>
        <v>83.1</v>
      </c>
      <c r="J9" s="29">
        <f t="shared" si="2"/>
        <v>86.199999999999989</v>
      </c>
      <c r="K9" s="29">
        <v>776.61</v>
      </c>
      <c r="L9" s="29"/>
      <c r="M9" s="29">
        <f t="shared" si="3"/>
        <v>776.61</v>
      </c>
      <c r="N9" s="29">
        <f t="shared" si="4"/>
        <v>9345.4873646209398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29">
        <v>0.1</v>
      </c>
      <c r="E10" s="29"/>
      <c r="F10" s="29">
        <f t="shared" si="0"/>
        <v>0.1</v>
      </c>
      <c r="G10" s="29">
        <v>1.78</v>
      </c>
      <c r="H10" s="29"/>
      <c r="I10" s="29">
        <f t="shared" si="1"/>
        <v>1.78</v>
      </c>
      <c r="J10" s="29">
        <f t="shared" si="2"/>
        <v>1.8800000000000001</v>
      </c>
      <c r="K10" s="29">
        <v>23.42</v>
      </c>
      <c r="L10" s="29"/>
      <c r="M10" s="29">
        <f t="shared" si="3"/>
        <v>23.42</v>
      </c>
      <c r="N10" s="29">
        <f t="shared" si="4"/>
        <v>13157.303370786516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>
        <v>1.1000000000000001</v>
      </c>
      <c r="E11" s="29"/>
      <c r="F11" s="29">
        <f t="shared" si="0"/>
        <v>1.1000000000000001</v>
      </c>
      <c r="G11" s="29">
        <v>10.1</v>
      </c>
      <c r="H11" s="29"/>
      <c r="I11" s="29">
        <f t="shared" si="1"/>
        <v>10.1</v>
      </c>
      <c r="J11" s="29">
        <f t="shared" si="2"/>
        <v>11.2</v>
      </c>
      <c r="K11" s="29">
        <v>94.27</v>
      </c>
      <c r="L11" s="29"/>
      <c r="M11" s="29">
        <f t="shared" si="3"/>
        <v>94.27</v>
      </c>
      <c r="N11" s="29">
        <f t="shared" si="4"/>
        <v>9333.6633663366338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>
        <v>14.5</v>
      </c>
      <c r="E12" s="29"/>
      <c r="F12" s="29">
        <f t="shared" si="0"/>
        <v>14.5</v>
      </c>
      <c r="G12" s="29">
        <v>140</v>
      </c>
      <c r="H12" s="29"/>
      <c r="I12" s="29">
        <f t="shared" si="1"/>
        <v>140</v>
      </c>
      <c r="J12" s="29">
        <f t="shared" si="2"/>
        <v>154.5</v>
      </c>
      <c r="K12" s="29">
        <v>2315.8000000000002</v>
      </c>
      <c r="L12" s="29"/>
      <c r="M12" s="29">
        <f t="shared" si="3"/>
        <v>2315.8000000000002</v>
      </c>
      <c r="N12" s="29">
        <f t="shared" si="4"/>
        <v>16541.428571428572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>
        <v>0.6</v>
      </c>
      <c r="E13" s="29"/>
      <c r="F13" s="29">
        <f t="shared" si="0"/>
        <v>0.6</v>
      </c>
      <c r="G13" s="29">
        <v>0</v>
      </c>
      <c r="H13" s="29"/>
      <c r="I13" s="29">
        <f t="shared" si="1"/>
        <v>0</v>
      </c>
      <c r="J13" s="29">
        <f t="shared" si="2"/>
        <v>0.6</v>
      </c>
      <c r="K13" s="29"/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4</v>
      </c>
      <c r="E14" s="29"/>
      <c r="F14" s="29">
        <f t="shared" si="0"/>
        <v>4</v>
      </c>
      <c r="G14" s="29">
        <v>66.7</v>
      </c>
      <c r="H14" s="29"/>
      <c r="I14" s="29">
        <f t="shared" si="1"/>
        <v>66.7</v>
      </c>
      <c r="J14" s="29">
        <f t="shared" si="2"/>
        <v>70.7</v>
      </c>
      <c r="K14" s="29">
        <v>494.73</v>
      </c>
      <c r="L14" s="29"/>
      <c r="M14" s="29">
        <f t="shared" si="3"/>
        <v>494.73</v>
      </c>
      <c r="N14" s="29">
        <f t="shared" si="4"/>
        <v>7417.2413793103451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>
        <v>0.2</v>
      </c>
      <c r="E15" s="29"/>
      <c r="F15" s="29">
        <f t="shared" si="0"/>
        <v>0.2</v>
      </c>
      <c r="G15" s="29">
        <v>7.5</v>
      </c>
      <c r="H15" s="29"/>
      <c r="I15" s="29">
        <f t="shared" si="1"/>
        <v>7.5</v>
      </c>
      <c r="J15" s="29">
        <f t="shared" si="2"/>
        <v>7.7</v>
      </c>
      <c r="K15" s="29">
        <v>87.9</v>
      </c>
      <c r="L15" s="29"/>
      <c r="M15" s="29">
        <f t="shared" si="3"/>
        <v>87.9</v>
      </c>
      <c r="N15" s="29">
        <f t="shared" si="4"/>
        <v>11720</v>
      </c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24.2</v>
      </c>
      <c r="E16" s="66">
        <f t="shared" ref="E16:M16" si="6">SUM(E8:E15)</f>
        <v>0</v>
      </c>
      <c r="F16" s="66">
        <f t="shared" si="6"/>
        <v>24.2</v>
      </c>
      <c r="G16" s="66">
        <f t="shared" si="6"/>
        <v>313.38</v>
      </c>
      <c r="H16" s="66">
        <f t="shared" si="6"/>
        <v>0</v>
      </c>
      <c r="I16" s="66">
        <f t="shared" si="6"/>
        <v>313.38</v>
      </c>
      <c r="J16" s="66">
        <f t="shared" si="6"/>
        <v>337.58</v>
      </c>
      <c r="K16" s="66">
        <f t="shared" si="6"/>
        <v>3808.9300000000003</v>
      </c>
      <c r="L16" s="66">
        <f t="shared" si="6"/>
        <v>0</v>
      </c>
      <c r="M16" s="66">
        <f t="shared" si="6"/>
        <v>3808.9300000000003</v>
      </c>
      <c r="N16" s="29">
        <f t="shared" si="4"/>
        <v>12154.349352224137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>
        <v>2.9</v>
      </c>
      <c r="E17" s="29"/>
      <c r="F17" s="29">
        <f t="shared" si="0"/>
        <v>2.9</v>
      </c>
      <c r="G17" s="29">
        <v>475.6</v>
      </c>
      <c r="H17" s="29"/>
      <c r="I17" s="29">
        <f t="shared" si="1"/>
        <v>475.6</v>
      </c>
      <c r="J17" s="29">
        <f t="shared" si="2"/>
        <v>478.5</v>
      </c>
      <c r="K17" s="29">
        <v>7671.9</v>
      </c>
      <c r="L17" s="29"/>
      <c r="M17" s="29">
        <f t="shared" si="3"/>
        <v>7671.9</v>
      </c>
      <c r="N17" s="29">
        <f t="shared" si="4"/>
        <v>16130.992430613962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2.9</v>
      </c>
      <c r="E19" s="66">
        <f t="shared" ref="E19:M19" si="7">SUM(E17:E18)</f>
        <v>0</v>
      </c>
      <c r="F19" s="66">
        <f t="shared" si="7"/>
        <v>2.9</v>
      </c>
      <c r="G19" s="66">
        <f t="shared" si="7"/>
        <v>475.6</v>
      </c>
      <c r="H19" s="66">
        <f t="shared" si="7"/>
        <v>0</v>
      </c>
      <c r="I19" s="66">
        <f t="shared" si="7"/>
        <v>475.6</v>
      </c>
      <c r="J19" s="66">
        <f t="shared" si="7"/>
        <v>478.5</v>
      </c>
      <c r="K19" s="66">
        <f t="shared" si="7"/>
        <v>7671.9</v>
      </c>
      <c r="L19" s="66">
        <f t="shared" si="7"/>
        <v>0</v>
      </c>
      <c r="M19" s="66">
        <f t="shared" si="7"/>
        <v>7671.9</v>
      </c>
      <c r="N19" s="29">
        <f t="shared" si="4"/>
        <v>16130.992430613962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23.4</v>
      </c>
      <c r="E20" s="29"/>
      <c r="F20" s="29">
        <f t="shared" si="0"/>
        <v>23.4</v>
      </c>
      <c r="G20" s="29">
        <v>23.3</v>
      </c>
      <c r="H20" s="29"/>
      <c r="I20" s="29">
        <f t="shared" si="1"/>
        <v>23.3</v>
      </c>
      <c r="J20" s="29">
        <f t="shared" si="2"/>
        <v>46.7</v>
      </c>
      <c r="K20" s="29">
        <v>7.9</v>
      </c>
      <c r="L20" s="29"/>
      <c r="M20" s="29">
        <f t="shared" si="3"/>
        <v>7.9</v>
      </c>
      <c r="N20" s="29">
        <f t="shared" si="4"/>
        <v>339.05579399141635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10.5</v>
      </c>
      <c r="E21" s="29"/>
      <c r="F21" s="29">
        <f t="shared" si="0"/>
        <v>10.5</v>
      </c>
      <c r="G21" s="29">
        <v>22.3</v>
      </c>
      <c r="H21" s="29"/>
      <c r="I21" s="29">
        <f t="shared" si="1"/>
        <v>22.3</v>
      </c>
      <c r="J21" s="29">
        <f t="shared" si="2"/>
        <v>32.799999999999997</v>
      </c>
      <c r="K21" s="29">
        <v>26.28</v>
      </c>
      <c r="L21" s="29"/>
      <c r="M21" s="29">
        <f t="shared" si="3"/>
        <v>26.28</v>
      </c>
      <c r="N21" s="29">
        <f t="shared" si="4"/>
        <v>1178.4753363228699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5.2</v>
      </c>
      <c r="E22" s="29"/>
      <c r="F22" s="29">
        <f t="shared" si="0"/>
        <v>5.2</v>
      </c>
      <c r="G22" s="29">
        <v>29</v>
      </c>
      <c r="H22" s="29"/>
      <c r="I22" s="29">
        <f t="shared" si="1"/>
        <v>29</v>
      </c>
      <c r="J22" s="29">
        <f t="shared" si="2"/>
        <v>34.200000000000003</v>
      </c>
      <c r="K22" s="29">
        <v>46.24</v>
      </c>
      <c r="L22" s="29"/>
      <c r="M22" s="29">
        <f t="shared" si="3"/>
        <v>46.24</v>
      </c>
      <c r="N22" s="29">
        <f t="shared" si="4"/>
        <v>1594.4827586206898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39.1</v>
      </c>
      <c r="E24" s="66">
        <f t="shared" ref="E24:M24" si="8">SUM(E20:E23)</f>
        <v>0</v>
      </c>
      <c r="F24" s="66">
        <f t="shared" si="8"/>
        <v>39.1</v>
      </c>
      <c r="G24" s="66">
        <f t="shared" si="8"/>
        <v>74.599999999999994</v>
      </c>
      <c r="H24" s="66">
        <f t="shared" si="8"/>
        <v>0</v>
      </c>
      <c r="I24" s="66">
        <f t="shared" si="8"/>
        <v>74.599999999999994</v>
      </c>
      <c r="J24" s="66">
        <f t="shared" si="8"/>
        <v>113.7</v>
      </c>
      <c r="K24" s="66">
        <f t="shared" si="8"/>
        <v>80.42</v>
      </c>
      <c r="L24" s="66">
        <f t="shared" si="8"/>
        <v>0</v>
      </c>
      <c r="M24" s="66">
        <f t="shared" si="8"/>
        <v>80.42</v>
      </c>
      <c r="N24" s="29">
        <f t="shared" si="4"/>
        <v>1078.016085790885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>
        <v>0.1</v>
      </c>
      <c r="E25" s="29"/>
      <c r="F25" s="29">
        <f t="shared" si="0"/>
        <v>0.1</v>
      </c>
      <c r="G25" s="29"/>
      <c r="H25" s="29"/>
      <c r="I25" s="29">
        <f t="shared" si="1"/>
        <v>0</v>
      </c>
      <c r="J25" s="29">
        <f t="shared" si="2"/>
        <v>0.1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SUM(D25:D26)</f>
        <v>0.1</v>
      </c>
      <c r="E27" s="66">
        <f t="shared" ref="E27:M27" si="9">SUM(E25:E26)</f>
        <v>0</v>
      </c>
      <c r="F27" s="66">
        <f t="shared" si="9"/>
        <v>0.1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0.1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>
        <v>2</v>
      </c>
      <c r="E29" s="29"/>
      <c r="F29" s="29">
        <f t="shared" si="0"/>
        <v>2</v>
      </c>
      <c r="G29" s="29">
        <v>131.30000000000001</v>
      </c>
      <c r="H29" s="29"/>
      <c r="I29" s="29">
        <f t="shared" si="1"/>
        <v>131.30000000000001</v>
      </c>
      <c r="J29" s="29">
        <f t="shared" si="2"/>
        <v>133.30000000000001</v>
      </c>
      <c r="K29" s="29">
        <v>1186.3</v>
      </c>
      <c r="L29" s="29"/>
      <c r="M29" s="29">
        <f t="shared" si="3"/>
        <v>1186.3</v>
      </c>
      <c r="N29" s="29">
        <f t="shared" si="4"/>
        <v>9035.0342726580348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>
        <v>0.1</v>
      </c>
      <c r="H30" s="29"/>
      <c r="I30" s="29">
        <f t="shared" si="1"/>
        <v>0.1</v>
      </c>
      <c r="J30" s="29">
        <f t="shared" si="2"/>
        <v>0.1</v>
      </c>
      <c r="K30" s="29">
        <v>0.8</v>
      </c>
      <c r="L30" s="29"/>
      <c r="M30" s="29">
        <f t="shared" si="3"/>
        <v>0.8</v>
      </c>
      <c r="N30" s="29">
        <f t="shared" si="4"/>
        <v>8000</v>
      </c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>
        <v>4</v>
      </c>
      <c r="H31" s="29"/>
      <c r="I31" s="29">
        <f t="shared" si="1"/>
        <v>4</v>
      </c>
      <c r="J31" s="29">
        <f t="shared" si="2"/>
        <v>4</v>
      </c>
      <c r="K31" s="29">
        <v>1</v>
      </c>
      <c r="L31" s="29"/>
      <c r="M31" s="29">
        <f t="shared" si="3"/>
        <v>1</v>
      </c>
      <c r="N31" s="29">
        <f t="shared" si="4"/>
        <v>250</v>
      </c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/>
      <c r="E32" s="29"/>
      <c r="F32" s="29">
        <f t="shared" si="0"/>
        <v>0</v>
      </c>
      <c r="G32" s="29">
        <v>18</v>
      </c>
      <c r="H32" s="29"/>
      <c r="I32" s="29">
        <f t="shared" si="1"/>
        <v>18</v>
      </c>
      <c r="J32" s="29">
        <f t="shared" si="2"/>
        <v>18</v>
      </c>
      <c r="K32" s="29">
        <v>4</v>
      </c>
      <c r="L32" s="29"/>
      <c r="M32" s="29">
        <f t="shared" si="3"/>
        <v>4</v>
      </c>
      <c r="N32" s="29">
        <f t="shared" si="4"/>
        <v>222.2222222222222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2</v>
      </c>
      <c r="E33" s="66">
        <f t="shared" ref="E33:M33" si="10">SUM(E28:E32)</f>
        <v>0</v>
      </c>
      <c r="F33" s="66">
        <f t="shared" si="10"/>
        <v>2</v>
      </c>
      <c r="G33" s="66">
        <f t="shared" si="10"/>
        <v>153.4</v>
      </c>
      <c r="H33" s="66">
        <f t="shared" si="10"/>
        <v>0</v>
      </c>
      <c r="I33" s="66">
        <f t="shared" si="10"/>
        <v>153.4</v>
      </c>
      <c r="J33" s="66">
        <f t="shared" si="10"/>
        <v>155.4</v>
      </c>
      <c r="K33" s="66">
        <f t="shared" si="10"/>
        <v>1192.0999999999999</v>
      </c>
      <c r="L33" s="66">
        <f t="shared" si="10"/>
        <v>0</v>
      </c>
      <c r="M33" s="66">
        <f t="shared" si="10"/>
        <v>1192.0999999999999</v>
      </c>
      <c r="N33" s="29">
        <f t="shared" si="4"/>
        <v>7771.186440677965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310</v>
      </c>
      <c r="H34" s="29"/>
      <c r="I34" s="29">
        <f t="shared" si="1"/>
        <v>310</v>
      </c>
      <c r="J34" s="29">
        <f t="shared" si="2"/>
        <v>310</v>
      </c>
      <c r="K34" s="29">
        <v>52500</v>
      </c>
      <c r="L34" s="29"/>
      <c r="M34" s="29">
        <f t="shared" si="3"/>
        <v>52500</v>
      </c>
      <c r="N34" s="29">
        <f t="shared" si="4"/>
        <v>169354.83870967739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4.5</v>
      </c>
      <c r="H35" s="29"/>
      <c r="I35" s="29">
        <f t="shared" si="1"/>
        <v>4.5</v>
      </c>
      <c r="J35" s="29">
        <f t="shared" si="2"/>
        <v>4.5</v>
      </c>
      <c r="K35" s="29">
        <v>1125</v>
      </c>
      <c r="L35" s="29"/>
      <c r="M35" s="29">
        <f t="shared" si="3"/>
        <v>1125</v>
      </c>
      <c r="N35" s="29">
        <f t="shared" si="4"/>
        <v>250000</v>
      </c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70</v>
      </c>
      <c r="H36" s="29"/>
      <c r="I36" s="29">
        <f t="shared" si="1"/>
        <v>70</v>
      </c>
      <c r="J36" s="29">
        <f t="shared" si="2"/>
        <v>70</v>
      </c>
      <c r="K36" s="29">
        <v>10900</v>
      </c>
      <c r="L36" s="29"/>
      <c r="M36" s="29">
        <f t="shared" si="3"/>
        <v>10900</v>
      </c>
      <c r="N36" s="29">
        <f t="shared" si="4"/>
        <v>155714.28571428571</v>
      </c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>
        <v>0.6</v>
      </c>
      <c r="H37" s="29"/>
      <c r="I37" s="29">
        <f t="shared" si="1"/>
        <v>0.6</v>
      </c>
      <c r="J37" s="29">
        <f t="shared" si="2"/>
        <v>0.6</v>
      </c>
      <c r="K37" s="29">
        <v>90</v>
      </c>
      <c r="L37" s="29"/>
      <c r="M37" s="29">
        <f t="shared" si="3"/>
        <v>90</v>
      </c>
      <c r="N37" s="29">
        <f t="shared" si="4"/>
        <v>150000</v>
      </c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55</v>
      </c>
      <c r="H38" s="29"/>
      <c r="I38" s="29">
        <f t="shared" si="1"/>
        <v>55</v>
      </c>
      <c r="J38" s="29">
        <f t="shared" si="2"/>
        <v>55</v>
      </c>
      <c r="K38" s="29">
        <v>1650</v>
      </c>
      <c r="L38" s="29"/>
      <c r="M38" s="29">
        <f t="shared" si="3"/>
        <v>1650</v>
      </c>
      <c r="N38" s="29">
        <f t="shared" si="4"/>
        <v>30000</v>
      </c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440.1</v>
      </c>
      <c r="H39" s="66">
        <f t="shared" si="11"/>
        <v>0</v>
      </c>
      <c r="I39" s="66">
        <f t="shared" si="11"/>
        <v>440.1</v>
      </c>
      <c r="J39" s="66">
        <f t="shared" si="11"/>
        <v>440.1</v>
      </c>
      <c r="K39" s="66">
        <f t="shared" si="11"/>
        <v>66265</v>
      </c>
      <c r="L39" s="66">
        <f t="shared" si="11"/>
        <v>0</v>
      </c>
      <c r="M39" s="66">
        <f t="shared" si="11"/>
        <v>66265</v>
      </c>
      <c r="N39" s="29">
        <f t="shared" si="4"/>
        <v>150568.05271529197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/>
      <c r="G41" s="29"/>
      <c r="H41" s="29"/>
      <c r="I41" s="29">
        <f t="shared" si="1"/>
        <v>0</v>
      </c>
      <c r="J41" s="29">
        <f t="shared" si="2"/>
        <v>0</v>
      </c>
      <c r="K41" s="29">
        <v>200</v>
      </c>
      <c r="L41" s="29"/>
      <c r="M41" s="29">
        <f t="shared" si="3"/>
        <v>200</v>
      </c>
      <c r="N41" s="29">
        <v>200000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>
        <v>1.5</v>
      </c>
      <c r="H42" s="29"/>
      <c r="I42" s="29">
        <f t="shared" si="1"/>
        <v>1.5</v>
      </c>
      <c r="J42" s="29">
        <f t="shared" si="2"/>
        <v>1.5</v>
      </c>
      <c r="K42" s="29">
        <v>530</v>
      </c>
      <c r="L42" s="29"/>
      <c r="M42" s="29">
        <f t="shared" si="3"/>
        <v>530</v>
      </c>
      <c r="N42" s="29">
        <f t="shared" si="4"/>
        <v>353333.33333333331</v>
      </c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1.5</v>
      </c>
      <c r="H43" s="66">
        <f t="shared" si="12"/>
        <v>0</v>
      </c>
      <c r="I43" s="66">
        <f t="shared" si="12"/>
        <v>1.5</v>
      </c>
      <c r="J43" s="66">
        <f t="shared" si="12"/>
        <v>1.5</v>
      </c>
      <c r="K43" s="66">
        <f t="shared" si="12"/>
        <v>730</v>
      </c>
      <c r="L43" s="66">
        <f t="shared" si="12"/>
        <v>0</v>
      </c>
      <c r="M43" s="66">
        <f t="shared" si="12"/>
        <v>730</v>
      </c>
      <c r="N43" s="29">
        <f t="shared" si="4"/>
        <v>486666.66666666669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/>
      <c r="G44" s="66">
        <f t="shared" si="13"/>
        <v>441.6</v>
      </c>
      <c r="H44" s="66">
        <f t="shared" si="13"/>
        <v>0</v>
      </c>
      <c r="I44" s="66">
        <f t="shared" si="13"/>
        <v>441.6</v>
      </c>
      <c r="J44" s="66">
        <f t="shared" si="13"/>
        <v>441.6</v>
      </c>
      <c r="K44" s="66">
        <f t="shared" si="13"/>
        <v>66995</v>
      </c>
      <c r="L44" s="66">
        <f t="shared" si="13"/>
        <v>0</v>
      </c>
      <c r="M44" s="66">
        <f t="shared" si="13"/>
        <v>66995</v>
      </c>
      <c r="N44" s="29">
        <f t="shared" si="4"/>
        <v>151709.6920289855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10</v>
      </c>
      <c r="E45" s="29"/>
      <c r="F45" s="29">
        <f t="shared" si="0"/>
        <v>10</v>
      </c>
      <c r="G45" s="29">
        <v>45</v>
      </c>
      <c r="H45" s="29"/>
      <c r="I45" s="29">
        <f t="shared" si="1"/>
        <v>45</v>
      </c>
      <c r="J45" s="29">
        <f t="shared" si="2"/>
        <v>55</v>
      </c>
      <c r="K45" s="29">
        <v>0.2</v>
      </c>
      <c r="L45" s="29"/>
      <c r="M45" s="29">
        <f t="shared" si="3"/>
        <v>0.2</v>
      </c>
      <c r="N45" s="29">
        <f t="shared" si="4"/>
        <v>4.4444444444444446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>
        <v>1</v>
      </c>
      <c r="E46" s="29"/>
      <c r="F46" s="29">
        <f t="shared" si="0"/>
        <v>1</v>
      </c>
      <c r="G46" s="29"/>
      <c r="H46" s="29"/>
      <c r="I46" s="29">
        <v>0</v>
      </c>
      <c r="J46" s="29"/>
      <c r="K46" s="29">
        <v>0</v>
      </c>
      <c r="L46" s="29"/>
      <c r="M46" s="29">
        <f t="shared" si="3"/>
        <v>0</v>
      </c>
      <c r="N46" s="29"/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>
        <v>2</v>
      </c>
      <c r="E47" s="29"/>
      <c r="F47" s="29">
        <f t="shared" si="0"/>
        <v>2</v>
      </c>
      <c r="G47" s="29">
        <v>11</v>
      </c>
      <c r="H47" s="29"/>
      <c r="I47" s="29">
        <f t="shared" si="1"/>
        <v>11</v>
      </c>
      <c r="J47" s="29">
        <f t="shared" si="2"/>
        <v>13</v>
      </c>
      <c r="K47" s="29">
        <v>190.3</v>
      </c>
      <c r="L47" s="29"/>
      <c r="M47" s="29">
        <f t="shared" si="3"/>
        <v>190.3</v>
      </c>
      <c r="N47" s="29">
        <f t="shared" si="4"/>
        <v>17300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179</v>
      </c>
      <c r="H48" s="29"/>
      <c r="I48" s="29">
        <f t="shared" si="1"/>
        <v>179</v>
      </c>
      <c r="J48" s="29">
        <f t="shared" si="2"/>
        <v>179</v>
      </c>
      <c r="K48" s="29">
        <v>180</v>
      </c>
      <c r="L48" s="29"/>
      <c r="M48" s="29">
        <f t="shared" si="3"/>
        <v>180</v>
      </c>
      <c r="N48" s="29">
        <f t="shared" si="4"/>
        <v>1005.586592178771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4.13</v>
      </c>
      <c r="H49" s="29"/>
      <c r="I49" s="29">
        <f t="shared" si="1"/>
        <v>4.13</v>
      </c>
      <c r="J49" s="29">
        <f t="shared" si="2"/>
        <v>4.13</v>
      </c>
      <c r="K49" s="29">
        <v>722</v>
      </c>
      <c r="L49" s="29"/>
      <c r="M49" s="29">
        <f t="shared" si="3"/>
        <v>722</v>
      </c>
      <c r="N49" s="29">
        <f t="shared" si="4"/>
        <v>174818.40193704603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13</v>
      </c>
      <c r="E50" s="66">
        <f t="shared" ref="E50:M50" si="14">SUM(E45:E49)</f>
        <v>0</v>
      </c>
      <c r="F50" s="66">
        <f t="shared" si="14"/>
        <v>13</v>
      </c>
      <c r="G50" s="66">
        <f t="shared" si="14"/>
        <v>239.13</v>
      </c>
      <c r="H50" s="66">
        <f t="shared" si="14"/>
        <v>0</v>
      </c>
      <c r="I50" s="66">
        <f t="shared" si="14"/>
        <v>239.13</v>
      </c>
      <c r="J50" s="66">
        <f t="shared" si="14"/>
        <v>251.13</v>
      </c>
      <c r="K50" s="66">
        <f t="shared" si="14"/>
        <v>1092.5</v>
      </c>
      <c r="L50" s="66">
        <f t="shared" si="14"/>
        <v>0</v>
      </c>
      <c r="M50" s="66">
        <f t="shared" si="14"/>
        <v>1092.5</v>
      </c>
      <c r="N50" s="29">
        <f t="shared" si="4"/>
        <v>4568.6446702630374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105</v>
      </c>
      <c r="E51" s="66">
        <f t="shared" ref="E51:M51" si="15">E50+E44+E33+E27+E24+E19+E16+E7</f>
        <v>0</v>
      </c>
      <c r="F51" s="66">
        <f t="shared" si="15"/>
        <v>105</v>
      </c>
      <c r="G51" s="66">
        <f t="shared" si="15"/>
        <v>1859.31</v>
      </c>
      <c r="H51" s="66">
        <f t="shared" si="15"/>
        <v>0</v>
      </c>
      <c r="I51" s="66">
        <f t="shared" si="15"/>
        <v>1859.31</v>
      </c>
      <c r="J51" s="66">
        <f t="shared" si="15"/>
        <v>1963.31</v>
      </c>
      <c r="K51" s="66">
        <f t="shared" si="15"/>
        <v>82756.37000000001</v>
      </c>
      <c r="L51" s="66">
        <f t="shared" si="15"/>
        <v>0</v>
      </c>
      <c r="M51" s="66">
        <f t="shared" si="15"/>
        <v>82756.37000000001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5" zoomScaleNormal="85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8" sqref="N48"/>
    </sheetView>
  </sheetViews>
  <sheetFormatPr defaultColWidth="9.140625" defaultRowHeight="15"/>
  <cols>
    <col min="1" max="1" width="7.42578125" style="4" customWidth="1"/>
    <col min="2" max="2" width="26.7109375" style="4" customWidth="1"/>
    <col min="3" max="3" width="15.7109375" style="4" customWidth="1"/>
    <col min="4" max="4" width="9.140625" style="4" customWidth="1"/>
    <col min="5" max="5" width="6.5703125" style="4" customWidth="1"/>
    <col min="6" max="7" width="9.140625" style="4" customWidth="1"/>
    <col min="8" max="8" width="6.5703125" style="4" customWidth="1"/>
    <col min="9" max="9" width="9.140625" style="4" customWidth="1"/>
    <col min="10" max="10" width="11.140625" style="4" customWidth="1"/>
    <col min="11" max="11" width="9.140625" style="4" customWidth="1"/>
    <col min="12" max="12" width="6.5703125" style="4" customWidth="1"/>
    <col min="13" max="13" width="9.140625" style="4" customWidth="1"/>
    <col min="14" max="14" width="10.42578125" style="4" customWidth="1"/>
    <col min="15" max="15" width="5.140625" style="4" customWidth="1"/>
    <col min="16" max="16384" width="9.140625" style="4"/>
  </cols>
  <sheetData>
    <row r="1" spans="1:15" s="11" customFormat="1" ht="20.100000000000001" customHeight="1">
      <c r="A1" s="158" t="s">
        <v>123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/>
      <c r="E4" s="29"/>
      <c r="F4" s="29">
        <f>SUM(D4:E4)</f>
        <v>0</v>
      </c>
      <c r="G4" s="29"/>
      <c r="H4" s="29"/>
      <c r="I4" s="29">
        <f>SUM(G4:H4)</f>
        <v>0</v>
      </c>
      <c r="J4" s="29">
        <f>I4+F4</f>
        <v>0</v>
      </c>
      <c r="K4" s="29"/>
      <c r="L4" s="29"/>
      <c r="M4" s="29">
        <f>SUM(K4:L4)</f>
        <v>0</v>
      </c>
      <c r="N4" s="29"/>
      <c r="O4" s="29" t="s">
        <v>88</v>
      </c>
    </row>
    <row r="5" spans="1:15" ht="20.100000000000001" customHeight="1">
      <c r="A5" s="136"/>
      <c r="B5" s="40" t="s">
        <v>36</v>
      </c>
      <c r="C5" s="41"/>
      <c r="D5" s="30"/>
      <c r="E5" s="30"/>
      <c r="F5" s="29">
        <f t="shared" ref="F5:F49" si="0">SUM(D5:E5)</f>
        <v>0</v>
      </c>
      <c r="G5" s="30"/>
      <c r="H5" s="30"/>
      <c r="I5" s="29">
        <f t="shared" ref="I5:I49" si="1">SUM(G5:H5)</f>
        <v>0</v>
      </c>
      <c r="J5" s="29">
        <f t="shared" ref="J5:J49" si="2">I5+F5</f>
        <v>0</v>
      </c>
      <c r="K5" s="30"/>
      <c r="L5" s="30"/>
      <c r="M5" s="29">
        <f t="shared" ref="M5:M49" si="3">SUM(K5:L5)</f>
        <v>0</v>
      </c>
      <c r="N5" s="29"/>
      <c r="O5" s="29" t="s">
        <v>88</v>
      </c>
    </row>
    <row r="6" spans="1:15" ht="20.100000000000001" customHeight="1">
      <c r="A6" s="136"/>
      <c r="B6" s="40" t="s">
        <v>37</v>
      </c>
      <c r="C6" s="41"/>
      <c r="D6" s="30"/>
      <c r="E6" s="30"/>
      <c r="F6" s="29">
        <f t="shared" si="0"/>
        <v>0</v>
      </c>
      <c r="G6" s="30"/>
      <c r="H6" s="30"/>
      <c r="I6" s="29">
        <f t="shared" si="1"/>
        <v>0</v>
      </c>
      <c r="J6" s="29">
        <f t="shared" si="2"/>
        <v>0</v>
      </c>
      <c r="K6" s="30"/>
      <c r="L6" s="30"/>
      <c r="M6" s="29">
        <f t="shared" si="3"/>
        <v>0</v>
      </c>
      <c r="N6" s="29"/>
      <c r="O6" s="29" t="s">
        <v>88</v>
      </c>
    </row>
    <row r="7" spans="1:15" ht="20.100000000000001" customHeight="1">
      <c r="A7" s="136"/>
      <c r="B7" s="40" t="s">
        <v>38</v>
      </c>
      <c r="C7" s="41"/>
      <c r="D7" s="30">
        <f>SUM(D4:D6)</f>
        <v>0</v>
      </c>
      <c r="E7" s="30">
        <f t="shared" ref="E7:M7" si="4">SUM(E4:E6)</f>
        <v>0</v>
      </c>
      <c r="F7" s="30">
        <f t="shared" si="4"/>
        <v>0</v>
      </c>
      <c r="G7" s="30">
        <f t="shared" si="4"/>
        <v>0</v>
      </c>
      <c r="H7" s="30">
        <f t="shared" si="4"/>
        <v>0</v>
      </c>
      <c r="I7" s="30">
        <f t="shared" si="4"/>
        <v>0</v>
      </c>
      <c r="J7" s="30">
        <f t="shared" si="4"/>
        <v>0</v>
      </c>
      <c r="K7" s="30">
        <f t="shared" si="4"/>
        <v>0</v>
      </c>
      <c r="L7" s="30">
        <f t="shared" si="4"/>
        <v>0</v>
      </c>
      <c r="M7" s="30">
        <f t="shared" si="4"/>
        <v>0</v>
      </c>
      <c r="N7" s="29"/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30"/>
      <c r="E8" s="30"/>
      <c r="F8" s="29">
        <f t="shared" si="0"/>
        <v>0</v>
      </c>
      <c r="G8" s="30"/>
      <c r="H8" s="30"/>
      <c r="I8" s="29">
        <f t="shared" si="1"/>
        <v>0</v>
      </c>
      <c r="J8" s="29">
        <f t="shared" si="2"/>
        <v>0</v>
      </c>
      <c r="K8" s="30"/>
      <c r="L8" s="30"/>
      <c r="M8" s="29">
        <f t="shared" si="3"/>
        <v>0</v>
      </c>
      <c r="N8" s="29"/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30"/>
      <c r="E9" s="30"/>
      <c r="F9" s="29">
        <f t="shared" si="0"/>
        <v>0</v>
      </c>
      <c r="G9" s="30"/>
      <c r="H9" s="30"/>
      <c r="I9" s="29">
        <f t="shared" si="1"/>
        <v>0</v>
      </c>
      <c r="J9" s="29">
        <f t="shared" si="2"/>
        <v>0</v>
      </c>
      <c r="K9" s="30"/>
      <c r="L9" s="30"/>
      <c r="M9" s="29">
        <f t="shared" si="3"/>
        <v>0</v>
      </c>
      <c r="N9" s="29"/>
      <c r="O9" s="29" t="s">
        <v>88</v>
      </c>
    </row>
    <row r="10" spans="1:15" ht="20.100000000000001" customHeight="1">
      <c r="A10" s="138"/>
      <c r="B10" s="40" t="s">
        <v>42</v>
      </c>
      <c r="C10" s="41"/>
      <c r="D10" s="29">
        <v>0</v>
      </c>
      <c r="E10" s="29"/>
      <c r="F10" s="29">
        <f t="shared" si="0"/>
        <v>0</v>
      </c>
      <c r="G10" s="29">
        <v>8</v>
      </c>
      <c r="H10" s="29"/>
      <c r="I10" s="29">
        <f t="shared" si="1"/>
        <v>8</v>
      </c>
      <c r="J10" s="29">
        <f t="shared" si="2"/>
        <v>8</v>
      </c>
      <c r="K10" s="29">
        <v>4</v>
      </c>
      <c r="L10" s="29"/>
      <c r="M10" s="29">
        <f t="shared" si="3"/>
        <v>4</v>
      </c>
      <c r="N10" s="29">
        <v>500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/>
      <c r="E11" s="29"/>
      <c r="F11" s="29">
        <f t="shared" si="0"/>
        <v>0</v>
      </c>
      <c r="G11" s="29"/>
      <c r="H11" s="29"/>
      <c r="I11" s="29">
        <f t="shared" si="1"/>
        <v>0</v>
      </c>
      <c r="J11" s="29">
        <f t="shared" si="2"/>
        <v>0</v>
      </c>
      <c r="K11" s="29"/>
      <c r="L11" s="29"/>
      <c r="M11" s="29">
        <f t="shared" si="3"/>
        <v>0</v>
      </c>
      <c r="N11" s="29"/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/>
      <c r="E12" s="29"/>
      <c r="F12" s="29">
        <f t="shared" si="0"/>
        <v>0</v>
      </c>
      <c r="G12" s="29"/>
      <c r="H12" s="29"/>
      <c r="I12" s="29">
        <f t="shared" si="1"/>
        <v>0</v>
      </c>
      <c r="J12" s="29">
        <f t="shared" si="2"/>
        <v>0</v>
      </c>
      <c r="K12" s="29"/>
      <c r="L12" s="29"/>
      <c r="M12" s="29">
        <f t="shared" si="3"/>
        <v>0</v>
      </c>
      <c r="N12" s="29"/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0</v>
      </c>
      <c r="E14" s="29"/>
      <c r="F14" s="29">
        <f t="shared" si="0"/>
        <v>0</v>
      </c>
      <c r="G14" s="29">
        <v>15</v>
      </c>
      <c r="H14" s="29"/>
      <c r="I14" s="29">
        <f t="shared" si="1"/>
        <v>15</v>
      </c>
      <c r="J14" s="29">
        <f t="shared" si="2"/>
        <v>15</v>
      </c>
      <c r="K14" s="29">
        <v>6</v>
      </c>
      <c r="L14" s="29"/>
      <c r="M14" s="29">
        <f t="shared" si="3"/>
        <v>6</v>
      </c>
      <c r="N14" s="29">
        <f t="shared" ref="N14:N50" si="5">K14/G14*1000</f>
        <v>400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0</v>
      </c>
      <c r="E16" s="66">
        <f t="shared" ref="E16:M16" si="6">SUM(E8:E15)</f>
        <v>0</v>
      </c>
      <c r="F16" s="66">
        <f t="shared" si="6"/>
        <v>0</v>
      </c>
      <c r="G16" s="66">
        <f t="shared" si="6"/>
        <v>23</v>
      </c>
      <c r="H16" s="66">
        <f t="shared" si="6"/>
        <v>0</v>
      </c>
      <c r="I16" s="66">
        <f t="shared" si="6"/>
        <v>23</v>
      </c>
      <c r="J16" s="66">
        <f t="shared" si="6"/>
        <v>23</v>
      </c>
      <c r="K16" s="66">
        <f t="shared" si="6"/>
        <v>10</v>
      </c>
      <c r="L16" s="66">
        <f t="shared" si="6"/>
        <v>0</v>
      </c>
      <c r="M16" s="66">
        <f t="shared" si="6"/>
        <v>10</v>
      </c>
      <c r="N16" s="29">
        <f t="shared" si="5"/>
        <v>434.78260869565219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/>
      <c r="E17" s="29"/>
      <c r="F17" s="29">
        <f t="shared" si="0"/>
        <v>0</v>
      </c>
      <c r="G17" s="29">
        <v>7</v>
      </c>
      <c r="H17" s="29"/>
      <c r="I17" s="29">
        <f t="shared" si="1"/>
        <v>7</v>
      </c>
      <c r="J17" s="29">
        <f t="shared" si="2"/>
        <v>7</v>
      </c>
      <c r="K17" s="29">
        <v>4.6500000000000004</v>
      </c>
      <c r="L17" s="29"/>
      <c r="M17" s="29">
        <f t="shared" si="3"/>
        <v>4.6500000000000004</v>
      </c>
      <c r="N17" s="29">
        <f t="shared" si="5"/>
        <v>664.28571428571433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0</v>
      </c>
      <c r="E19" s="66">
        <f t="shared" ref="E19:M19" si="7">SUM(E17:E18)</f>
        <v>0</v>
      </c>
      <c r="F19" s="66">
        <f t="shared" si="7"/>
        <v>0</v>
      </c>
      <c r="G19" s="66">
        <f t="shared" si="7"/>
        <v>7</v>
      </c>
      <c r="H19" s="66">
        <f t="shared" si="7"/>
        <v>0</v>
      </c>
      <c r="I19" s="66">
        <f t="shared" si="7"/>
        <v>7</v>
      </c>
      <c r="J19" s="66">
        <f t="shared" si="7"/>
        <v>7</v>
      </c>
      <c r="K19" s="66">
        <f t="shared" si="7"/>
        <v>4.6500000000000004</v>
      </c>
      <c r="L19" s="66">
        <f t="shared" si="7"/>
        <v>0</v>
      </c>
      <c r="M19" s="66">
        <f t="shared" si="7"/>
        <v>4.6500000000000004</v>
      </c>
      <c r="N19" s="29">
        <f t="shared" si="5"/>
        <v>664.28571428571433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460</v>
      </c>
      <c r="E20" s="29"/>
      <c r="F20" s="29">
        <f t="shared" si="0"/>
        <v>460</v>
      </c>
      <c r="G20" s="29">
        <v>594</v>
      </c>
      <c r="H20" s="29"/>
      <c r="I20" s="29">
        <f t="shared" si="1"/>
        <v>594</v>
      </c>
      <c r="J20" s="29">
        <f t="shared" si="2"/>
        <v>1054</v>
      </c>
      <c r="K20" s="29">
        <v>648.38</v>
      </c>
      <c r="L20" s="29"/>
      <c r="M20" s="29">
        <f t="shared" si="3"/>
        <v>648.38</v>
      </c>
      <c r="N20" s="29">
        <f t="shared" si="5"/>
        <v>1091.5488215488217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15</v>
      </c>
      <c r="E21" s="29"/>
      <c r="F21" s="29">
        <f t="shared" si="0"/>
        <v>15</v>
      </c>
      <c r="G21" s="29">
        <v>152</v>
      </c>
      <c r="H21" s="29"/>
      <c r="I21" s="29">
        <f t="shared" si="1"/>
        <v>152</v>
      </c>
      <c r="J21" s="29">
        <f t="shared" si="2"/>
        <v>167</v>
      </c>
      <c r="K21" s="29">
        <v>255.88</v>
      </c>
      <c r="L21" s="29"/>
      <c r="M21" s="29">
        <f t="shared" si="3"/>
        <v>255.88</v>
      </c>
      <c r="N21" s="29">
        <f t="shared" si="5"/>
        <v>1683.421052631579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2</v>
      </c>
      <c r="E22" s="29"/>
      <c r="F22" s="29">
        <f t="shared" si="0"/>
        <v>2</v>
      </c>
      <c r="G22" s="29">
        <v>50</v>
      </c>
      <c r="H22" s="29"/>
      <c r="I22" s="29">
        <f t="shared" si="1"/>
        <v>50</v>
      </c>
      <c r="J22" s="29">
        <f t="shared" si="2"/>
        <v>52</v>
      </c>
      <c r="K22" s="29">
        <v>89.69</v>
      </c>
      <c r="L22" s="29"/>
      <c r="M22" s="29">
        <f t="shared" si="3"/>
        <v>89.69</v>
      </c>
      <c r="N22" s="29">
        <f t="shared" si="5"/>
        <v>1793.8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477</v>
      </c>
      <c r="E24" s="66">
        <f t="shared" ref="E24:M24" si="8">SUM(E20:E23)</f>
        <v>0</v>
      </c>
      <c r="F24" s="66">
        <f t="shared" si="8"/>
        <v>477</v>
      </c>
      <c r="G24" s="66">
        <f t="shared" si="8"/>
        <v>796</v>
      </c>
      <c r="H24" s="66">
        <f t="shared" si="8"/>
        <v>0</v>
      </c>
      <c r="I24" s="66">
        <f t="shared" si="8"/>
        <v>796</v>
      </c>
      <c r="J24" s="66">
        <f t="shared" si="8"/>
        <v>1273</v>
      </c>
      <c r="K24" s="66">
        <f t="shared" si="8"/>
        <v>993.95</v>
      </c>
      <c r="L24" s="66">
        <f t="shared" si="8"/>
        <v>0</v>
      </c>
      <c r="M24" s="66">
        <f t="shared" si="8"/>
        <v>993.95</v>
      </c>
      <c r="N24" s="29">
        <f t="shared" si="5"/>
        <v>1248.680904522613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SUM(D25:D26)</f>
        <v>0</v>
      </c>
      <c r="E27" s="66">
        <f t="shared" ref="E27:M27" si="9">SUM(E25:E26)</f>
        <v>0</v>
      </c>
      <c r="F27" s="66">
        <f t="shared" si="9"/>
        <v>0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>
        <v>2</v>
      </c>
      <c r="E28" s="29"/>
      <c r="F28" s="29">
        <f t="shared" si="0"/>
        <v>2</v>
      </c>
      <c r="G28" s="29">
        <v>15</v>
      </c>
      <c r="H28" s="29"/>
      <c r="I28" s="29">
        <f t="shared" si="1"/>
        <v>15</v>
      </c>
      <c r="J28" s="29">
        <f t="shared" si="2"/>
        <v>17</v>
      </c>
      <c r="K28" s="29">
        <v>1.3</v>
      </c>
      <c r="L28" s="29"/>
      <c r="M28" s="29">
        <f t="shared" si="3"/>
        <v>1.3</v>
      </c>
      <c r="N28" s="29">
        <f t="shared" si="5"/>
        <v>86.666666666666671</v>
      </c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>
        <v>5</v>
      </c>
      <c r="E29" s="29"/>
      <c r="F29" s="29">
        <f t="shared" si="0"/>
        <v>5</v>
      </c>
      <c r="G29" s="29">
        <v>39</v>
      </c>
      <c r="H29" s="29"/>
      <c r="I29" s="29">
        <f t="shared" si="1"/>
        <v>39</v>
      </c>
      <c r="J29" s="29">
        <f t="shared" si="2"/>
        <v>44</v>
      </c>
      <c r="K29" s="29">
        <v>108.03</v>
      </c>
      <c r="L29" s="29"/>
      <c r="M29" s="29">
        <f t="shared" si="3"/>
        <v>108.03</v>
      </c>
      <c r="N29" s="29">
        <f t="shared" si="5"/>
        <v>2770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/>
      <c r="E30" s="29"/>
      <c r="F30" s="29">
        <f t="shared" si="0"/>
        <v>0</v>
      </c>
      <c r="G30" s="29">
        <v>4.5</v>
      </c>
      <c r="H30" s="29"/>
      <c r="I30" s="29">
        <f t="shared" si="1"/>
        <v>4.5</v>
      </c>
      <c r="J30" s="29">
        <f t="shared" si="2"/>
        <v>4.5</v>
      </c>
      <c r="K30" s="29">
        <v>0</v>
      </c>
      <c r="L30" s="29"/>
      <c r="M30" s="29">
        <f t="shared" si="3"/>
        <v>0</v>
      </c>
      <c r="N30" s="29">
        <f t="shared" si="5"/>
        <v>0</v>
      </c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/>
      <c r="E32" s="29"/>
      <c r="F32" s="29">
        <f t="shared" si="0"/>
        <v>0</v>
      </c>
      <c r="G32" s="29">
        <v>10</v>
      </c>
      <c r="H32" s="29"/>
      <c r="I32" s="29">
        <f t="shared" si="1"/>
        <v>10</v>
      </c>
      <c r="J32" s="29">
        <f t="shared" si="2"/>
        <v>10</v>
      </c>
      <c r="K32" s="29">
        <v>0</v>
      </c>
      <c r="L32" s="29"/>
      <c r="M32" s="29">
        <f t="shared" si="3"/>
        <v>0</v>
      </c>
      <c r="N32" s="29">
        <f t="shared" si="5"/>
        <v>0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7</v>
      </c>
      <c r="E33" s="66">
        <f t="shared" ref="E33:M33" si="10">SUM(E28:E32)</f>
        <v>0</v>
      </c>
      <c r="F33" s="66">
        <f t="shared" si="10"/>
        <v>7</v>
      </c>
      <c r="G33" s="66">
        <f t="shared" si="10"/>
        <v>68.5</v>
      </c>
      <c r="H33" s="66">
        <f t="shared" si="10"/>
        <v>0</v>
      </c>
      <c r="I33" s="66">
        <f t="shared" si="10"/>
        <v>68.5</v>
      </c>
      <c r="J33" s="66">
        <f t="shared" si="10"/>
        <v>75.5</v>
      </c>
      <c r="K33" s="66">
        <f t="shared" si="10"/>
        <v>109.33</v>
      </c>
      <c r="L33" s="66">
        <f t="shared" si="10"/>
        <v>0</v>
      </c>
      <c r="M33" s="66">
        <f t="shared" si="10"/>
        <v>109.33</v>
      </c>
      <c r="N33" s="29">
        <f t="shared" si="5"/>
        <v>1596.0583941605839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0.5</v>
      </c>
      <c r="H34" s="29"/>
      <c r="I34" s="29">
        <f t="shared" si="1"/>
        <v>0.5</v>
      </c>
      <c r="J34" s="29">
        <f t="shared" si="2"/>
        <v>0.5</v>
      </c>
      <c r="K34" s="29">
        <v>54</v>
      </c>
      <c r="L34" s="29"/>
      <c r="M34" s="29">
        <f t="shared" si="3"/>
        <v>54</v>
      </c>
      <c r="N34" s="29">
        <f t="shared" si="5"/>
        <v>108000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1.1000000000000001</v>
      </c>
      <c r="H35" s="29"/>
      <c r="I35" s="29">
        <f t="shared" si="1"/>
        <v>1.1000000000000001</v>
      </c>
      <c r="J35" s="29">
        <f t="shared" si="2"/>
        <v>1.1000000000000001</v>
      </c>
      <c r="K35" s="29">
        <v>65</v>
      </c>
      <c r="L35" s="29"/>
      <c r="M35" s="29">
        <f t="shared" si="3"/>
        <v>65</v>
      </c>
      <c r="N35" s="29">
        <f t="shared" si="5"/>
        <v>59090.909090909088</v>
      </c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1.6</v>
      </c>
      <c r="H39" s="66">
        <f t="shared" si="11"/>
        <v>0</v>
      </c>
      <c r="I39" s="66">
        <f t="shared" si="11"/>
        <v>1.6</v>
      </c>
      <c r="J39" s="66">
        <f t="shared" si="11"/>
        <v>1.6</v>
      </c>
      <c r="K39" s="66">
        <f t="shared" si="11"/>
        <v>119</v>
      </c>
      <c r="L39" s="66">
        <f t="shared" si="11"/>
        <v>0</v>
      </c>
      <c r="M39" s="66">
        <f t="shared" si="11"/>
        <v>119</v>
      </c>
      <c r="N39" s="29">
        <f t="shared" si="5"/>
        <v>74375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0.5</v>
      </c>
      <c r="H41" s="29"/>
      <c r="I41" s="29">
        <f t="shared" si="1"/>
        <v>0.5</v>
      </c>
      <c r="J41" s="29">
        <f t="shared" si="2"/>
        <v>0.5</v>
      </c>
      <c r="K41" s="29">
        <v>100</v>
      </c>
      <c r="L41" s="29"/>
      <c r="M41" s="29">
        <f t="shared" si="3"/>
        <v>100</v>
      </c>
      <c r="N41" s="29">
        <v>200000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>
        <v>0.2</v>
      </c>
      <c r="H42" s="29"/>
      <c r="I42" s="29">
        <f t="shared" si="1"/>
        <v>0.2</v>
      </c>
      <c r="J42" s="29">
        <f t="shared" si="2"/>
        <v>0.2</v>
      </c>
      <c r="K42" s="29">
        <v>8</v>
      </c>
      <c r="L42" s="29"/>
      <c r="M42" s="29">
        <f t="shared" si="3"/>
        <v>8</v>
      </c>
      <c r="N42" s="29">
        <f t="shared" si="5"/>
        <v>40000</v>
      </c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0.7</v>
      </c>
      <c r="H43" s="66">
        <f t="shared" si="12"/>
        <v>0</v>
      </c>
      <c r="I43" s="66">
        <f t="shared" si="12"/>
        <v>0.7</v>
      </c>
      <c r="J43" s="66">
        <f t="shared" si="12"/>
        <v>0.7</v>
      </c>
      <c r="K43" s="66">
        <f t="shared" si="12"/>
        <v>108</v>
      </c>
      <c r="L43" s="66">
        <f t="shared" si="12"/>
        <v>0</v>
      </c>
      <c r="M43" s="66">
        <f t="shared" si="12"/>
        <v>108</v>
      </c>
      <c r="N43" s="29">
        <f t="shared" si="5"/>
        <v>154285.71428571432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2.2999999999999998</v>
      </c>
      <c r="H44" s="66">
        <f t="shared" si="13"/>
        <v>0</v>
      </c>
      <c r="I44" s="66">
        <f t="shared" si="13"/>
        <v>2.2999999999999998</v>
      </c>
      <c r="J44" s="66">
        <f t="shared" si="13"/>
        <v>2.2999999999999998</v>
      </c>
      <c r="K44" s="66">
        <f t="shared" si="13"/>
        <v>227</v>
      </c>
      <c r="L44" s="66">
        <f t="shared" si="13"/>
        <v>0</v>
      </c>
      <c r="M44" s="66">
        <f t="shared" si="13"/>
        <v>227</v>
      </c>
      <c r="N44" s="29">
        <f t="shared" si="5"/>
        <v>98695.65217391304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5</v>
      </c>
      <c r="E45" s="29"/>
      <c r="F45" s="29">
        <f t="shared" si="0"/>
        <v>5</v>
      </c>
      <c r="G45" s="29">
        <v>40</v>
      </c>
      <c r="H45" s="29"/>
      <c r="I45" s="29">
        <f t="shared" si="1"/>
        <v>40</v>
      </c>
      <c r="J45" s="29">
        <f t="shared" si="2"/>
        <v>45</v>
      </c>
      <c r="K45" s="29">
        <v>0.2</v>
      </c>
      <c r="L45" s="29"/>
      <c r="M45" s="29">
        <f t="shared" si="3"/>
        <v>0.2</v>
      </c>
      <c r="N45" s="29">
        <f t="shared" si="5"/>
        <v>5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>
        <v>3</v>
      </c>
      <c r="E46" s="29"/>
      <c r="F46" s="29">
        <f t="shared" si="0"/>
        <v>3</v>
      </c>
      <c r="G46" s="29">
        <v>2</v>
      </c>
      <c r="H46" s="29"/>
      <c r="I46" s="29">
        <f t="shared" si="1"/>
        <v>2</v>
      </c>
      <c r="J46" s="29">
        <f t="shared" si="2"/>
        <v>5</v>
      </c>
      <c r="K46" s="29">
        <v>3</v>
      </c>
      <c r="L46" s="29"/>
      <c r="M46" s="29">
        <f t="shared" si="3"/>
        <v>3</v>
      </c>
      <c r="N46" s="29">
        <f t="shared" si="5"/>
        <v>1500</v>
      </c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/>
      <c r="E47" s="29"/>
      <c r="F47" s="29">
        <f t="shared" si="0"/>
        <v>0</v>
      </c>
      <c r="G47" s="29">
        <v>8</v>
      </c>
      <c r="H47" s="29"/>
      <c r="I47" s="29">
        <f t="shared" si="1"/>
        <v>8</v>
      </c>
      <c r="J47" s="29">
        <f t="shared" si="2"/>
        <v>8</v>
      </c>
      <c r="K47" s="29">
        <v>1.25</v>
      </c>
      <c r="L47" s="29"/>
      <c r="M47" s="29">
        <f t="shared" si="3"/>
        <v>1.25</v>
      </c>
      <c r="N47" s="29">
        <f t="shared" si="5"/>
        <v>156.25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70</v>
      </c>
      <c r="H48" s="29"/>
      <c r="I48" s="29">
        <f t="shared" si="1"/>
        <v>70</v>
      </c>
      <c r="J48" s="29">
        <f t="shared" si="2"/>
        <v>70</v>
      </c>
      <c r="K48" s="29">
        <v>489</v>
      </c>
      <c r="L48" s="29"/>
      <c r="M48" s="29">
        <f t="shared" si="3"/>
        <v>489</v>
      </c>
      <c r="N48" s="29">
        <f t="shared" si="5"/>
        <v>6985.7142857142853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/>
      <c r="E49" s="29"/>
      <c r="F49" s="29">
        <f t="shared" si="0"/>
        <v>0</v>
      </c>
      <c r="G49" s="29">
        <v>0.56999999999999995</v>
      </c>
      <c r="H49" s="29"/>
      <c r="I49" s="29">
        <f t="shared" si="1"/>
        <v>0.56999999999999995</v>
      </c>
      <c r="J49" s="29">
        <f t="shared" si="2"/>
        <v>0.56999999999999995</v>
      </c>
      <c r="K49" s="29">
        <v>118</v>
      </c>
      <c r="L49" s="29"/>
      <c r="M49" s="29">
        <f t="shared" si="3"/>
        <v>118</v>
      </c>
      <c r="N49" s="29">
        <f t="shared" si="5"/>
        <v>207017.54385964916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8</v>
      </c>
      <c r="E50" s="66">
        <f t="shared" ref="E50:M50" si="14">SUM(E45:E49)</f>
        <v>0</v>
      </c>
      <c r="F50" s="66">
        <f t="shared" si="14"/>
        <v>8</v>
      </c>
      <c r="G50" s="66">
        <f t="shared" si="14"/>
        <v>120.57</v>
      </c>
      <c r="H50" s="66">
        <f t="shared" si="14"/>
        <v>0</v>
      </c>
      <c r="I50" s="66">
        <f t="shared" si="14"/>
        <v>120.57</v>
      </c>
      <c r="J50" s="66">
        <f t="shared" si="14"/>
        <v>128.57</v>
      </c>
      <c r="K50" s="66">
        <f t="shared" si="14"/>
        <v>611.45000000000005</v>
      </c>
      <c r="L50" s="66">
        <f t="shared" si="14"/>
        <v>0</v>
      </c>
      <c r="M50" s="66">
        <f t="shared" si="14"/>
        <v>611.45000000000005</v>
      </c>
      <c r="N50" s="29">
        <f t="shared" si="5"/>
        <v>5071.3278593348268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492</v>
      </c>
      <c r="E51" s="66">
        <f t="shared" ref="E51:M51" si="15">E50+E44+E33+E27+E24+E19+E16+E7</f>
        <v>0</v>
      </c>
      <c r="F51" s="66">
        <f t="shared" si="15"/>
        <v>492</v>
      </c>
      <c r="G51" s="66">
        <f t="shared" si="15"/>
        <v>1017.37</v>
      </c>
      <c r="H51" s="66">
        <f t="shared" si="15"/>
        <v>0</v>
      </c>
      <c r="I51" s="66">
        <f t="shared" si="15"/>
        <v>1017.37</v>
      </c>
      <c r="J51" s="66">
        <f t="shared" si="15"/>
        <v>1509.37</v>
      </c>
      <c r="K51" s="66">
        <f t="shared" si="15"/>
        <v>1956.38</v>
      </c>
      <c r="L51" s="66">
        <f t="shared" si="15"/>
        <v>0</v>
      </c>
      <c r="M51" s="66">
        <f t="shared" si="15"/>
        <v>1956.38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3" zoomScaleNormal="83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49" sqref="N49"/>
    </sheetView>
  </sheetViews>
  <sheetFormatPr defaultColWidth="9.140625" defaultRowHeight="15"/>
  <cols>
    <col min="1" max="1" width="7.42578125" style="4" customWidth="1"/>
    <col min="2" max="2" width="20.42578125" style="4" customWidth="1"/>
    <col min="3" max="3" width="15.7109375" style="4" customWidth="1"/>
    <col min="4" max="4" width="9.140625" style="4" customWidth="1"/>
    <col min="5" max="5" width="6.7109375" style="4" customWidth="1"/>
    <col min="6" max="7" width="9.140625" style="4" customWidth="1"/>
    <col min="8" max="8" width="6.7109375" style="4" customWidth="1"/>
    <col min="9" max="9" width="9.140625" style="4" customWidth="1"/>
    <col min="10" max="10" width="11.7109375" style="4" customWidth="1"/>
    <col min="11" max="11" width="11.5703125" style="4" customWidth="1"/>
    <col min="12" max="12" width="6.7109375" style="4" customWidth="1"/>
    <col min="13" max="13" width="11.7109375" style="4" customWidth="1"/>
    <col min="14" max="14" width="10.5703125" style="4" customWidth="1"/>
    <col min="15" max="15" width="4.7109375" style="4" customWidth="1"/>
    <col min="16" max="16384" width="9.140625" style="4"/>
  </cols>
  <sheetData>
    <row r="1" spans="1:15" s="11" customFormat="1" ht="20.100000000000001" customHeight="1">
      <c r="A1" s="109" t="s">
        <v>124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143" t="s">
        <v>26</v>
      </c>
      <c r="B2" s="144"/>
      <c r="C2" s="145"/>
      <c r="D2" s="155" t="s">
        <v>27</v>
      </c>
      <c r="E2" s="155"/>
      <c r="F2" s="155"/>
      <c r="G2" s="155" t="s">
        <v>28</v>
      </c>
      <c r="H2" s="155"/>
      <c r="I2" s="155"/>
      <c r="J2" s="155" t="s">
        <v>29</v>
      </c>
      <c r="K2" s="155" t="s">
        <v>30</v>
      </c>
      <c r="L2" s="155"/>
      <c r="M2" s="155"/>
      <c r="N2" s="155" t="s">
        <v>31</v>
      </c>
      <c r="O2" s="155"/>
    </row>
    <row r="3" spans="1:15" ht="20.100000000000001" customHeight="1">
      <c r="A3" s="146"/>
      <c r="B3" s="147"/>
      <c r="C3" s="148"/>
      <c r="D3" s="29" t="s">
        <v>32</v>
      </c>
      <c r="E3" s="29" t="s">
        <v>33</v>
      </c>
      <c r="F3" s="29" t="s">
        <v>0</v>
      </c>
      <c r="G3" s="29" t="s">
        <v>32</v>
      </c>
      <c r="H3" s="29" t="s">
        <v>33</v>
      </c>
      <c r="I3" s="29" t="s">
        <v>0</v>
      </c>
      <c r="J3" s="155"/>
      <c r="K3" s="29" t="s">
        <v>32</v>
      </c>
      <c r="L3" s="29" t="s">
        <v>33</v>
      </c>
      <c r="M3" s="29" t="s">
        <v>0</v>
      </c>
      <c r="N3" s="29" t="s">
        <v>32</v>
      </c>
      <c r="O3" s="29" t="s">
        <v>33</v>
      </c>
    </row>
    <row r="4" spans="1:15" ht="20.100000000000001" customHeight="1">
      <c r="A4" s="136" t="s">
        <v>34</v>
      </c>
      <c r="B4" s="40" t="s">
        <v>35</v>
      </c>
      <c r="C4" s="41"/>
      <c r="D4" s="29">
        <v>2</v>
      </c>
      <c r="E4" s="29"/>
      <c r="F4" s="29">
        <f>SUM(D4:E4)</f>
        <v>2</v>
      </c>
      <c r="G4" s="29">
        <v>11</v>
      </c>
      <c r="H4" s="29"/>
      <c r="I4" s="29">
        <f>SUM(G4:H4)</f>
        <v>11</v>
      </c>
      <c r="J4" s="29">
        <f>I4+F4</f>
        <v>13</v>
      </c>
      <c r="K4" s="29">
        <v>252</v>
      </c>
      <c r="L4" s="29"/>
      <c r="M4" s="29">
        <f>SUM(K4:L4)</f>
        <v>252</v>
      </c>
      <c r="N4" s="29">
        <f>K4/G4*1000</f>
        <v>22909.090909090912</v>
      </c>
      <c r="O4" s="29" t="s">
        <v>88</v>
      </c>
    </row>
    <row r="5" spans="1:15" ht="20.100000000000001" customHeight="1">
      <c r="A5" s="136"/>
      <c r="B5" s="40" t="s">
        <v>36</v>
      </c>
      <c r="C5" s="41"/>
      <c r="D5" s="29">
        <v>25</v>
      </c>
      <c r="E5" s="29"/>
      <c r="F5" s="29">
        <f t="shared" ref="F5:F49" si="0">SUM(D5:E5)</f>
        <v>25</v>
      </c>
      <c r="G5" s="29">
        <v>68</v>
      </c>
      <c r="H5" s="29"/>
      <c r="I5" s="29">
        <f t="shared" ref="I5:I49" si="1">SUM(G5:H5)</f>
        <v>68</v>
      </c>
      <c r="J5" s="29">
        <f t="shared" ref="J5:J49" si="2">I5+F5</f>
        <v>93</v>
      </c>
      <c r="K5" s="29">
        <v>430</v>
      </c>
      <c r="L5" s="29"/>
      <c r="M5" s="29">
        <f t="shared" ref="M5:M49" si="3">SUM(K5:L5)</f>
        <v>430</v>
      </c>
      <c r="N5" s="29">
        <f t="shared" ref="N5:N50" si="4">K5/G5*1000</f>
        <v>6323.5294117647054</v>
      </c>
      <c r="O5" s="29" t="s">
        <v>88</v>
      </c>
    </row>
    <row r="6" spans="1:15" ht="20.100000000000001" customHeight="1">
      <c r="A6" s="136"/>
      <c r="B6" s="40" t="s">
        <v>37</v>
      </c>
      <c r="C6" s="41"/>
      <c r="D6" s="29">
        <v>13</v>
      </c>
      <c r="E6" s="29"/>
      <c r="F6" s="29">
        <f t="shared" si="0"/>
        <v>13</v>
      </c>
      <c r="G6" s="29">
        <v>26</v>
      </c>
      <c r="H6" s="29"/>
      <c r="I6" s="29">
        <f t="shared" si="1"/>
        <v>26</v>
      </c>
      <c r="J6" s="29">
        <f t="shared" si="2"/>
        <v>39</v>
      </c>
      <c r="K6" s="29">
        <v>460</v>
      </c>
      <c r="L6" s="29"/>
      <c r="M6" s="29">
        <f t="shared" si="3"/>
        <v>460</v>
      </c>
      <c r="N6" s="29">
        <f t="shared" si="4"/>
        <v>17692.307692307695</v>
      </c>
      <c r="O6" s="29" t="s">
        <v>88</v>
      </c>
    </row>
    <row r="7" spans="1:15" ht="20.100000000000001" customHeight="1">
      <c r="A7" s="136"/>
      <c r="B7" s="40" t="s">
        <v>38</v>
      </c>
      <c r="C7" s="41"/>
      <c r="D7" s="29">
        <f>SUM(D4:D6)</f>
        <v>40</v>
      </c>
      <c r="E7" s="66">
        <f t="shared" ref="E7:M7" si="5">SUM(E4:E6)</f>
        <v>0</v>
      </c>
      <c r="F7" s="66">
        <f t="shared" si="5"/>
        <v>40</v>
      </c>
      <c r="G7" s="66">
        <f t="shared" si="5"/>
        <v>105</v>
      </c>
      <c r="H7" s="66">
        <f t="shared" si="5"/>
        <v>0</v>
      </c>
      <c r="I7" s="66">
        <f t="shared" si="5"/>
        <v>105</v>
      </c>
      <c r="J7" s="66">
        <f t="shared" si="5"/>
        <v>145</v>
      </c>
      <c r="K7" s="66">
        <f t="shared" si="5"/>
        <v>1142</v>
      </c>
      <c r="L7" s="66">
        <f t="shared" si="5"/>
        <v>0</v>
      </c>
      <c r="M7" s="66">
        <f t="shared" si="5"/>
        <v>1142</v>
      </c>
      <c r="N7" s="29">
        <f t="shared" si="4"/>
        <v>10876.190476190477</v>
      </c>
      <c r="O7" s="29" t="s">
        <v>88</v>
      </c>
    </row>
    <row r="8" spans="1:15" ht="20.100000000000001" customHeight="1">
      <c r="A8" s="137" t="s">
        <v>39</v>
      </c>
      <c r="B8" s="42" t="s">
        <v>40</v>
      </c>
      <c r="C8" s="43"/>
      <c r="D8" s="29">
        <v>3</v>
      </c>
      <c r="E8" s="29"/>
      <c r="F8" s="29">
        <f t="shared" si="0"/>
        <v>3</v>
      </c>
      <c r="G8" s="29">
        <v>193</v>
      </c>
      <c r="H8" s="29"/>
      <c r="I8" s="29">
        <f t="shared" si="1"/>
        <v>193</v>
      </c>
      <c r="J8" s="29">
        <f t="shared" si="2"/>
        <v>196</v>
      </c>
      <c r="K8" s="29">
        <v>945</v>
      </c>
      <c r="L8" s="29"/>
      <c r="M8" s="29">
        <f t="shared" si="3"/>
        <v>945</v>
      </c>
      <c r="N8" s="29">
        <f t="shared" si="4"/>
        <v>4896.3730569948184</v>
      </c>
      <c r="O8" s="29" t="s">
        <v>88</v>
      </c>
    </row>
    <row r="9" spans="1:15" ht="20.100000000000001" customHeight="1">
      <c r="A9" s="138" t="s">
        <v>39</v>
      </c>
      <c r="B9" s="40" t="s">
        <v>41</v>
      </c>
      <c r="C9" s="41"/>
      <c r="D9" s="29">
        <v>4</v>
      </c>
      <c r="E9" s="29"/>
      <c r="F9" s="29">
        <f t="shared" si="0"/>
        <v>4</v>
      </c>
      <c r="G9" s="29">
        <v>139</v>
      </c>
      <c r="H9" s="29"/>
      <c r="I9" s="29">
        <f t="shared" si="1"/>
        <v>139</v>
      </c>
      <c r="J9" s="29">
        <f t="shared" si="2"/>
        <v>143</v>
      </c>
      <c r="K9" s="29">
        <v>1100</v>
      </c>
      <c r="L9" s="29"/>
      <c r="M9" s="29">
        <f t="shared" si="3"/>
        <v>1100</v>
      </c>
      <c r="N9" s="29">
        <f t="shared" si="4"/>
        <v>7913.669064748201</v>
      </c>
      <c r="O9" s="29" t="s">
        <v>88</v>
      </c>
    </row>
    <row r="10" spans="1:15" ht="20.100000000000001" customHeight="1">
      <c r="A10" s="138"/>
      <c r="B10" s="40" t="s">
        <v>42</v>
      </c>
      <c r="C10" s="41"/>
      <c r="D10" s="29">
        <v>3</v>
      </c>
      <c r="E10" s="29"/>
      <c r="F10" s="29">
        <f t="shared" si="0"/>
        <v>3</v>
      </c>
      <c r="G10" s="29">
        <v>8</v>
      </c>
      <c r="H10" s="29"/>
      <c r="I10" s="29">
        <f t="shared" si="1"/>
        <v>8</v>
      </c>
      <c r="J10" s="29">
        <f t="shared" si="2"/>
        <v>11</v>
      </c>
      <c r="K10" s="29">
        <v>450</v>
      </c>
      <c r="L10" s="29"/>
      <c r="M10" s="29">
        <f t="shared" si="3"/>
        <v>450</v>
      </c>
      <c r="N10" s="29">
        <f t="shared" si="4"/>
        <v>56250</v>
      </c>
      <c r="O10" s="29" t="s">
        <v>88</v>
      </c>
    </row>
    <row r="11" spans="1:15" ht="20.100000000000001" customHeight="1">
      <c r="A11" s="138"/>
      <c r="B11" s="40" t="s">
        <v>43</v>
      </c>
      <c r="C11" s="41"/>
      <c r="D11" s="29">
        <v>2</v>
      </c>
      <c r="E11" s="29"/>
      <c r="F11" s="29">
        <f t="shared" si="0"/>
        <v>2</v>
      </c>
      <c r="G11" s="29">
        <v>10</v>
      </c>
      <c r="H11" s="29"/>
      <c r="I11" s="29">
        <f t="shared" si="1"/>
        <v>10</v>
      </c>
      <c r="J11" s="29">
        <f t="shared" si="2"/>
        <v>12</v>
      </c>
      <c r="K11" s="29">
        <v>65</v>
      </c>
      <c r="L11" s="29"/>
      <c r="M11" s="29">
        <f t="shared" si="3"/>
        <v>65</v>
      </c>
      <c r="N11" s="29">
        <f t="shared" si="4"/>
        <v>6500</v>
      </c>
      <c r="O11" s="29" t="s">
        <v>88</v>
      </c>
    </row>
    <row r="12" spans="1:15" ht="20.100000000000001" customHeight="1">
      <c r="A12" s="138"/>
      <c r="B12" s="40" t="s">
        <v>44</v>
      </c>
      <c r="C12" s="41"/>
      <c r="D12" s="29">
        <v>2</v>
      </c>
      <c r="E12" s="29"/>
      <c r="F12" s="29">
        <f t="shared" si="0"/>
        <v>2</v>
      </c>
      <c r="G12" s="29">
        <v>84</v>
      </c>
      <c r="H12" s="29"/>
      <c r="I12" s="29">
        <f t="shared" si="1"/>
        <v>84</v>
      </c>
      <c r="J12" s="29">
        <f t="shared" si="2"/>
        <v>86</v>
      </c>
      <c r="K12" s="29">
        <v>1890</v>
      </c>
      <c r="L12" s="29"/>
      <c r="M12" s="29">
        <f t="shared" si="3"/>
        <v>1890</v>
      </c>
      <c r="N12" s="29">
        <f t="shared" si="4"/>
        <v>22500</v>
      </c>
      <c r="O12" s="29" t="s">
        <v>88</v>
      </c>
    </row>
    <row r="13" spans="1:15" ht="20.100000000000001" customHeight="1">
      <c r="A13" s="138"/>
      <c r="B13" s="40" t="s">
        <v>45</v>
      </c>
      <c r="C13" s="41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>
        <v>0</v>
      </c>
      <c r="L13" s="29"/>
      <c r="M13" s="29">
        <f t="shared" si="3"/>
        <v>0</v>
      </c>
      <c r="N13" s="29"/>
      <c r="O13" s="29" t="s">
        <v>88</v>
      </c>
    </row>
    <row r="14" spans="1:15" ht="20.100000000000001" customHeight="1">
      <c r="A14" s="138"/>
      <c r="B14" s="40" t="s">
        <v>46</v>
      </c>
      <c r="C14" s="41"/>
      <c r="D14" s="29">
        <v>2.5</v>
      </c>
      <c r="E14" s="29"/>
      <c r="F14" s="29">
        <f t="shared" si="0"/>
        <v>2.5</v>
      </c>
      <c r="G14" s="29">
        <v>72</v>
      </c>
      <c r="H14" s="29"/>
      <c r="I14" s="29">
        <f t="shared" si="1"/>
        <v>72</v>
      </c>
      <c r="J14" s="29">
        <f t="shared" si="2"/>
        <v>74.5</v>
      </c>
      <c r="K14" s="29">
        <v>745</v>
      </c>
      <c r="L14" s="29"/>
      <c r="M14" s="29">
        <f t="shared" si="3"/>
        <v>745</v>
      </c>
      <c r="N14" s="29">
        <f t="shared" si="4"/>
        <v>10347.222222222221</v>
      </c>
      <c r="O14" s="29" t="s">
        <v>88</v>
      </c>
    </row>
    <row r="15" spans="1:15" ht="20.100000000000001" customHeight="1">
      <c r="A15" s="138"/>
      <c r="B15" s="40" t="s">
        <v>47</v>
      </c>
      <c r="C15" s="41"/>
      <c r="D15" s="29">
        <v>1</v>
      </c>
      <c r="E15" s="29"/>
      <c r="F15" s="29">
        <f t="shared" si="0"/>
        <v>1</v>
      </c>
      <c r="G15" s="29">
        <v>33</v>
      </c>
      <c r="H15" s="29"/>
      <c r="I15" s="29">
        <f t="shared" si="1"/>
        <v>33</v>
      </c>
      <c r="J15" s="29">
        <f t="shared" si="2"/>
        <v>34</v>
      </c>
      <c r="K15" s="29">
        <v>125</v>
      </c>
      <c r="L15" s="29"/>
      <c r="M15" s="29">
        <f t="shared" si="3"/>
        <v>125</v>
      </c>
      <c r="N15" s="29">
        <f t="shared" si="4"/>
        <v>3787.878787878788</v>
      </c>
      <c r="O15" s="29" t="s">
        <v>88</v>
      </c>
    </row>
    <row r="16" spans="1:15" ht="20.100000000000001" customHeight="1">
      <c r="A16" s="139"/>
      <c r="B16" s="42" t="s">
        <v>48</v>
      </c>
      <c r="C16" s="42"/>
      <c r="D16" s="29">
        <f>SUM(D8:D15)</f>
        <v>17.5</v>
      </c>
      <c r="E16" s="66">
        <f t="shared" ref="E16:M16" si="6">SUM(E8:E15)</f>
        <v>0</v>
      </c>
      <c r="F16" s="66">
        <f t="shared" si="6"/>
        <v>17.5</v>
      </c>
      <c r="G16" s="66">
        <f t="shared" si="6"/>
        <v>539</v>
      </c>
      <c r="H16" s="66">
        <f t="shared" si="6"/>
        <v>0</v>
      </c>
      <c r="I16" s="66">
        <f t="shared" si="6"/>
        <v>539</v>
      </c>
      <c r="J16" s="66">
        <f t="shared" si="6"/>
        <v>556.5</v>
      </c>
      <c r="K16" s="66">
        <f t="shared" si="6"/>
        <v>5320</v>
      </c>
      <c r="L16" s="66">
        <f t="shared" si="6"/>
        <v>0</v>
      </c>
      <c r="M16" s="66">
        <f t="shared" si="6"/>
        <v>5320</v>
      </c>
      <c r="N16" s="29">
        <f t="shared" si="4"/>
        <v>9870.1298701298711</v>
      </c>
      <c r="O16" s="29" t="s">
        <v>88</v>
      </c>
    </row>
    <row r="17" spans="1:15" ht="20.100000000000001" customHeight="1">
      <c r="A17" s="140" t="s">
        <v>49</v>
      </c>
      <c r="B17" s="42" t="s">
        <v>50</v>
      </c>
      <c r="C17" s="43"/>
      <c r="D17" s="29">
        <v>10</v>
      </c>
      <c r="E17" s="29"/>
      <c r="F17" s="29">
        <f t="shared" si="0"/>
        <v>10</v>
      </c>
      <c r="G17" s="29">
        <v>223</v>
      </c>
      <c r="H17" s="29"/>
      <c r="I17" s="29">
        <f t="shared" si="1"/>
        <v>223</v>
      </c>
      <c r="J17" s="29">
        <f t="shared" si="2"/>
        <v>233</v>
      </c>
      <c r="K17" s="29">
        <v>1802</v>
      </c>
      <c r="L17" s="29"/>
      <c r="M17" s="29">
        <f t="shared" si="3"/>
        <v>1802</v>
      </c>
      <c r="N17" s="29">
        <f t="shared" si="4"/>
        <v>8080.7174887892379</v>
      </c>
      <c r="O17" s="29" t="s">
        <v>88</v>
      </c>
    </row>
    <row r="18" spans="1:15" ht="20.100000000000001" customHeight="1">
      <c r="A18" s="141" t="s">
        <v>49</v>
      </c>
      <c r="B18" s="42" t="s">
        <v>51</v>
      </c>
      <c r="C18" s="4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 t="s">
        <v>88</v>
      </c>
    </row>
    <row r="19" spans="1:15" ht="20.100000000000001" customHeight="1">
      <c r="A19" s="142"/>
      <c r="B19" s="44" t="s">
        <v>52</v>
      </c>
      <c r="C19" s="43"/>
      <c r="D19" s="29">
        <f>SUM(D17:D18)</f>
        <v>10</v>
      </c>
      <c r="E19" s="66">
        <f t="shared" ref="E19:M19" si="7">SUM(E17:E18)</f>
        <v>0</v>
      </c>
      <c r="F19" s="66">
        <f t="shared" si="7"/>
        <v>10</v>
      </c>
      <c r="G19" s="66">
        <f t="shared" si="7"/>
        <v>223</v>
      </c>
      <c r="H19" s="66">
        <f t="shared" si="7"/>
        <v>0</v>
      </c>
      <c r="I19" s="66">
        <f t="shared" si="7"/>
        <v>223</v>
      </c>
      <c r="J19" s="66">
        <f t="shared" si="7"/>
        <v>233</v>
      </c>
      <c r="K19" s="66">
        <f t="shared" si="7"/>
        <v>1802</v>
      </c>
      <c r="L19" s="66">
        <f t="shared" si="7"/>
        <v>0</v>
      </c>
      <c r="M19" s="66">
        <f t="shared" si="7"/>
        <v>1802</v>
      </c>
      <c r="N19" s="29">
        <f t="shared" si="4"/>
        <v>8080.7174887892379</v>
      </c>
      <c r="O19" s="29" t="s">
        <v>88</v>
      </c>
    </row>
    <row r="20" spans="1:15" ht="20.100000000000001" customHeight="1">
      <c r="A20" s="137" t="s">
        <v>53</v>
      </c>
      <c r="B20" s="42" t="s">
        <v>54</v>
      </c>
      <c r="C20" s="43"/>
      <c r="D20" s="29">
        <v>6</v>
      </c>
      <c r="E20" s="29"/>
      <c r="F20" s="29">
        <f t="shared" si="0"/>
        <v>6</v>
      </c>
      <c r="G20" s="29">
        <v>8</v>
      </c>
      <c r="H20" s="29"/>
      <c r="I20" s="29">
        <f t="shared" si="1"/>
        <v>8</v>
      </c>
      <c r="J20" s="29">
        <f t="shared" si="2"/>
        <v>14</v>
      </c>
      <c r="K20" s="29">
        <v>32</v>
      </c>
      <c r="L20" s="29"/>
      <c r="M20" s="29">
        <f t="shared" si="3"/>
        <v>32</v>
      </c>
      <c r="N20" s="29">
        <f t="shared" si="4"/>
        <v>4000</v>
      </c>
      <c r="O20" s="29" t="s">
        <v>88</v>
      </c>
    </row>
    <row r="21" spans="1:15" ht="20.100000000000001" customHeight="1">
      <c r="A21" s="138"/>
      <c r="B21" s="42" t="s">
        <v>55</v>
      </c>
      <c r="C21" s="43"/>
      <c r="D21" s="29">
        <v>40</v>
      </c>
      <c r="E21" s="29"/>
      <c r="F21" s="29">
        <f t="shared" si="0"/>
        <v>40</v>
      </c>
      <c r="G21" s="29">
        <v>626</v>
      </c>
      <c r="H21" s="29"/>
      <c r="I21" s="29">
        <f t="shared" si="1"/>
        <v>626</v>
      </c>
      <c r="J21" s="29">
        <f t="shared" si="2"/>
        <v>666</v>
      </c>
      <c r="K21" s="29">
        <v>3400</v>
      </c>
      <c r="L21" s="29"/>
      <c r="M21" s="29">
        <f t="shared" si="3"/>
        <v>3400</v>
      </c>
      <c r="N21" s="29">
        <f t="shared" si="4"/>
        <v>5431.3099041533542</v>
      </c>
      <c r="O21" s="29" t="s">
        <v>88</v>
      </c>
    </row>
    <row r="22" spans="1:15" ht="20.100000000000001" customHeight="1">
      <c r="A22" s="138"/>
      <c r="B22" s="42" t="s">
        <v>56</v>
      </c>
      <c r="C22" s="43"/>
      <c r="D22" s="29">
        <v>3.5</v>
      </c>
      <c r="E22" s="29"/>
      <c r="F22" s="29">
        <f t="shared" si="0"/>
        <v>3.5</v>
      </c>
      <c r="G22" s="29">
        <v>16</v>
      </c>
      <c r="H22" s="29"/>
      <c r="I22" s="29">
        <f t="shared" si="1"/>
        <v>16</v>
      </c>
      <c r="J22" s="29">
        <f t="shared" si="2"/>
        <v>19.5</v>
      </c>
      <c r="K22" s="29">
        <v>37</v>
      </c>
      <c r="L22" s="29"/>
      <c r="M22" s="29">
        <f t="shared" si="3"/>
        <v>37</v>
      </c>
      <c r="N22" s="29">
        <f t="shared" si="4"/>
        <v>2312.5</v>
      </c>
      <c r="O22" s="29" t="s">
        <v>88</v>
      </c>
    </row>
    <row r="23" spans="1:15" ht="20.100000000000001" customHeight="1">
      <c r="A23" s="138"/>
      <c r="B23" s="42" t="s">
        <v>57</v>
      </c>
      <c r="C23" s="4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 t="s">
        <v>88</v>
      </c>
    </row>
    <row r="24" spans="1:15" ht="20.100000000000001" customHeight="1">
      <c r="A24" s="139"/>
      <c r="B24" s="42" t="s">
        <v>58</v>
      </c>
      <c r="C24" s="43"/>
      <c r="D24" s="29">
        <f>SUM(D20:D23)</f>
        <v>49.5</v>
      </c>
      <c r="E24" s="66">
        <f t="shared" ref="E24:M24" si="8">SUM(E20:E23)</f>
        <v>0</v>
      </c>
      <c r="F24" s="66">
        <f t="shared" si="8"/>
        <v>49.5</v>
      </c>
      <c r="G24" s="66">
        <f t="shared" si="8"/>
        <v>650</v>
      </c>
      <c r="H24" s="66">
        <f t="shared" si="8"/>
        <v>0</v>
      </c>
      <c r="I24" s="66">
        <f t="shared" si="8"/>
        <v>650</v>
      </c>
      <c r="J24" s="66">
        <f t="shared" si="8"/>
        <v>699.5</v>
      </c>
      <c r="K24" s="66">
        <f t="shared" si="8"/>
        <v>3469</v>
      </c>
      <c r="L24" s="66">
        <f t="shared" si="8"/>
        <v>0</v>
      </c>
      <c r="M24" s="66">
        <f t="shared" si="8"/>
        <v>3469</v>
      </c>
      <c r="N24" s="29">
        <f t="shared" si="4"/>
        <v>5336.9230769230771</v>
      </c>
      <c r="O24" s="29" t="s">
        <v>88</v>
      </c>
    </row>
    <row r="25" spans="1:15" ht="20.100000000000001" customHeight="1">
      <c r="A25" s="140" t="s">
        <v>89</v>
      </c>
      <c r="B25" s="42" t="s">
        <v>59</v>
      </c>
      <c r="C25" s="43"/>
      <c r="D25" s="29">
        <v>0.1</v>
      </c>
      <c r="E25" s="29"/>
      <c r="F25" s="29">
        <f t="shared" si="0"/>
        <v>0.1</v>
      </c>
      <c r="G25" s="29"/>
      <c r="H25" s="29"/>
      <c r="I25" s="29">
        <f t="shared" si="1"/>
        <v>0</v>
      </c>
      <c r="J25" s="29">
        <f t="shared" si="2"/>
        <v>0.1</v>
      </c>
      <c r="K25" s="29"/>
      <c r="L25" s="29"/>
      <c r="M25" s="29">
        <f t="shared" si="3"/>
        <v>0</v>
      </c>
      <c r="N25" s="29"/>
      <c r="O25" s="29" t="s">
        <v>88</v>
      </c>
    </row>
    <row r="26" spans="1:15" ht="20.100000000000001" customHeight="1">
      <c r="A26" s="141"/>
      <c r="B26" s="42" t="s">
        <v>60</v>
      </c>
      <c r="C26" s="43"/>
      <c r="D26" s="29">
        <v>0.1</v>
      </c>
      <c r="E26" s="29"/>
      <c r="F26" s="29">
        <f t="shared" si="0"/>
        <v>0.1</v>
      </c>
      <c r="G26" s="29">
        <v>0.1</v>
      </c>
      <c r="H26" s="29"/>
      <c r="I26" s="29">
        <f t="shared" si="1"/>
        <v>0.1</v>
      </c>
      <c r="J26" s="29">
        <f t="shared" si="2"/>
        <v>0.2</v>
      </c>
      <c r="K26" s="29">
        <v>0.03</v>
      </c>
      <c r="L26" s="29"/>
      <c r="M26" s="29">
        <f t="shared" si="3"/>
        <v>0.03</v>
      </c>
      <c r="N26" s="29">
        <f t="shared" si="4"/>
        <v>300</v>
      </c>
      <c r="O26" s="29" t="s">
        <v>88</v>
      </c>
    </row>
    <row r="27" spans="1:15" ht="20.100000000000001" customHeight="1">
      <c r="A27" s="142"/>
      <c r="B27" s="42" t="s">
        <v>61</v>
      </c>
      <c r="C27" s="43"/>
      <c r="D27" s="29">
        <f>SUM(D25:D26)</f>
        <v>0.2</v>
      </c>
      <c r="E27" s="66">
        <f t="shared" ref="E27:M27" si="9">SUM(E25:E26)</f>
        <v>0</v>
      </c>
      <c r="F27" s="66">
        <f t="shared" si="9"/>
        <v>0.2</v>
      </c>
      <c r="G27" s="66">
        <f t="shared" si="9"/>
        <v>0.1</v>
      </c>
      <c r="H27" s="66">
        <f t="shared" si="9"/>
        <v>0</v>
      </c>
      <c r="I27" s="66">
        <f t="shared" si="9"/>
        <v>0.1</v>
      </c>
      <c r="J27" s="66">
        <f t="shared" si="9"/>
        <v>0.30000000000000004</v>
      </c>
      <c r="K27" s="66">
        <f t="shared" si="9"/>
        <v>0.03</v>
      </c>
      <c r="L27" s="66">
        <f t="shared" si="9"/>
        <v>0</v>
      </c>
      <c r="M27" s="66">
        <f t="shared" si="9"/>
        <v>0.03</v>
      </c>
      <c r="N27" s="29">
        <f t="shared" si="4"/>
        <v>300</v>
      </c>
      <c r="O27" s="29" t="s">
        <v>88</v>
      </c>
    </row>
    <row r="28" spans="1:15" ht="20.100000000000001" customHeight="1">
      <c r="A28" s="152" t="s">
        <v>62</v>
      </c>
      <c r="B28" s="42" t="s">
        <v>63</v>
      </c>
      <c r="C28" s="4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 t="s">
        <v>88</v>
      </c>
    </row>
    <row r="29" spans="1:15" ht="20.100000000000001" customHeight="1">
      <c r="A29" s="153"/>
      <c r="B29" s="42" t="s">
        <v>64</v>
      </c>
      <c r="C29" s="43"/>
      <c r="D29" s="29">
        <v>40</v>
      </c>
      <c r="E29" s="29"/>
      <c r="F29" s="29">
        <f t="shared" si="0"/>
        <v>40</v>
      </c>
      <c r="G29" s="29">
        <v>386</v>
      </c>
      <c r="H29" s="29"/>
      <c r="I29" s="29">
        <f t="shared" si="1"/>
        <v>386</v>
      </c>
      <c r="J29" s="29">
        <f t="shared" si="2"/>
        <v>426</v>
      </c>
      <c r="K29" s="29">
        <v>6500</v>
      </c>
      <c r="L29" s="29"/>
      <c r="M29" s="29">
        <f t="shared" si="3"/>
        <v>6500</v>
      </c>
      <c r="N29" s="29">
        <f t="shared" si="4"/>
        <v>16839.378238341968</v>
      </c>
      <c r="O29" s="29" t="s">
        <v>88</v>
      </c>
    </row>
    <row r="30" spans="1:15" ht="20.100000000000001" customHeight="1">
      <c r="A30" s="153"/>
      <c r="B30" s="42" t="s">
        <v>65</v>
      </c>
      <c r="C30" s="43"/>
      <c r="D30" s="29">
        <v>0</v>
      </c>
      <c r="E30" s="29"/>
      <c r="F30" s="29">
        <f t="shared" si="0"/>
        <v>0</v>
      </c>
      <c r="G30" s="29">
        <v>1</v>
      </c>
      <c r="H30" s="29"/>
      <c r="I30" s="29">
        <f t="shared" si="1"/>
        <v>1</v>
      </c>
      <c r="J30" s="29">
        <f t="shared" si="2"/>
        <v>1</v>
      </c>
      <c r="K30" s="29"/>
      <c r="L30" s="29"/>
      <c r="M30" s="29">
        <f t="shared" si="3"/>
        <v>0</v>
      </c>
      <c r="N30" s="29">
        <f t="shared" si="4"/>
        <v>0</v>
      </c>
      <c r="O30" s="29" t="s">
        <v>88</v>
      </c>
    </row>
    <row r="31" spans="1:15" ht="20.100000000000001" customHeight="1">
      <c r="A31" s="153"/>
      <c r="B31" s="42" t="s">
        <v>66</v>
      </c>
      <c r="C31" s="43"/>
      <c r="D31" s="29">
        <v>0.2</v>
      </c>
      <c r="E31" s="29"/>
      <c r="F31" s="29">
        <f t="shared" si="0"/>
        <v>0.2</v>
      </c>
      <c r="G31" s="29"/>
      <c r="H31" s="29"/>
      <c r="I31" s="29">
        <f t="shared" si="1"/>
        <v>0</v>
      </c>
      <c r="J31" s="29">
        <f t="shared" si="2"/>
        <v>0.2</v>
      </c>
      <c r="K31" s="29"/>
      <c r="L31" s="29"/>
      <c r="M31" s="29">
        <f t="shared" si="3"/>
        <v>0</v>
      </c>
      <c r="N31" s="29"/>
      <c r="O31" s="29" t="s">
        <v>88</v>
      </c>
    </row>
    <row r="32" spans="1:15" ht="20.100000000000001" customHeight="1">
      <c r="A32" s="153"/>
      <c r="B32" s="42" t="s">
        <v>67</v>
      </c>
      <c r="C32" s="43"/>
      <c r="D32" s="29">
        <v>8</v>
      </c>
      <c r="E32" s="29"/>
      <c r="F32" s="29">
        <f t="shared" si="0"/>
        <v>8</v>
      </c>
      <c r="G32" s="29">
        <v>176</v>
      </c>
      <c r="H32" s="29"/>
      <c r="I32" s="29">
        <f t="shared" si="1"/>
        <v>176</v>
      </c>
      <c r="J32" s="29">
        <f t="shared" si="2"/>
        <v>184</v>
      </c>
      <c r="K32" s="29">
        <v>48</v>
      </c>
      <c r="L32" s="29"/>
      <c r="M32" s="29">
        <f t="shared" si="3"/>
        <v>48</v>
      </c>
      <c r="N32" s="29">
        <f t="shared" si="4"/>
        <v>272.72727272727269</v>
      </c>
      <c r="O32" s="29" t="s">
        <v>88</v>
      </c>
    </row>
    <row r="33" spans="1:15" ht="20.100000000000001" customHeight="1">
      <c r="A33" s="154"/>
      <c r="B33" s="42" t="s">
        <v>68</v>
      </c>
      <c r="C33" s="43"/>
      <c r="D33" s="29">
        <f>SUM(D28:D32)</f>
        <v>48.2</v>
      </c>
      <c r="E33" s="66">
        <f t="shared" ref="E33:M33" si="10">SUM(E28:E32)</f>
        <v>0</v>
      </c>
      <c r="F33" s="66">
        <f t="shared" si="10"/>
        <v>48.2</v>
      </c>
      <c r="G33" s="66">
        <f t="shared" si="10"/>
        <v>563</v>
      </c>
      <c r="H33" s="66">
        <f t="shared" si="10"/>
        <v>0</v>
      </c>
      <c r="I33" s="66">
        <f t="shared" si="10"/>
        <v>563</v>
      </c>
      <c r="J33" s="66">
        <f t="shared" si="10"/>
        <v>611.20000000000005</v>
      </c>
      <c r="K33" s="66">
        <f t="shared" si="10"/>
        <v>6548</v>
      </c>
      <c r="L33" s="66">
        <f t="shared" si="10"/>
        <v>0</v>
      </c>
      <c r="M33" s="66">
        <f t="shared" si="10"/>
        <v>6548</v>
      </c>
      <c r="N33" s="29">
        <f t="shared" si="4"/>
        <v>11630.550621669627</v>
      </c>
      <c r="O33" s="29" t="s">
        <v>88</v>
      </c>
    </row>
    <row r="34" spans="1:15" ht="20.100000000000001" customHeight="1">
      <c r="A34" s="153" t="s">
        <v>69</v>
      </c>
      <c r="B34" s="152" t="s">
        <v>70</v>
      </c>
      <c r="C34" s="45" t="s">
        <v>71</v>
      </c>
      <c r="D34" s="29"/>
      <c r="E34" s="29"/>
      <c r="F34" s="29">
        <f t="shared" si="0"/>
        <v>0</v>
      </c>
      <c r="G34" s="29">
        <v>12</v>
      </c>
      <c r="H34" s="29"/>
      <c r="I34" s="29">
        <f t="shared" si="1"/>
        <v>12</v>
      </c>
      <c r="J34" s="29">
        <f t="shared" si="2"/>
        <v>12</v>
      </c>
      <c r="K34" s="29">
        <v>3600</v>
      </c>
      <c r="L34" s="29"/>
      <c r="M34" s="29">
        <f t="shared" si="3"/>
        <v>3600</v>
      </c>
      <c r="N34" s="29">
        <f t="shared" si="4"/>
        <v>300000</v>
      </c>
      <c r="O34" s="29" t="s">
        <v>88</v>
      </c>
    </row>
    <row r="35" spans="1:15" ht="20.100000000000001" customHeight="1">
      <c r="A35" s="153"/>
      <c r="B35" s="153"/>
      <c r="C35" s="45" t="s">
        <v>22</v>
      </c>
      <c r="D35" s="29"/>
      <c r="E35" s="29"/>
      <c r="F35" s="29">
        <f t="shared" si="0"/>
        <v>0</v>
      </c>
      <c r="G35" s="29">
        <v>6.3</v>
      </c>
      <c r="H35" s="29"/>
      <c r="I35" s="29">
        <f t="shared" si="1"/>
        <v>6.3</v>
      </c>
      <c r="J35" s="29">
        <f t="shared" si="2"/>
        <v>6.3</v>
      </c>
      <c r="K35" s="29">
        <v>1575</v>
      </c>
      <c r="L35" s="29"/>
      <c r="M35" s="29">
        <f t="shared" si="3"/>
        <v>1575</v>
      </c>
      <c r="N35" s="29">
        <f t="shared" si="4"/>
        <v>250000</v>
      </c>
      <c r="O35" s="29" t="s">
        <v>88</v>
      </c>
    </row>
    <row r="36" spans="1:15" ht="20.100000000000001" customHeight="1">
      <c r="A36" s="153"/>
      <c r="B36" s="153"/>
      <c r="C36" s="45" t="s">
        <v>23</v>
      </c>
      <c r="D36" s="29"/>
      <c r="E36" s="29"/>
      <c r="F36" s="29">
        <f t="shared" si="0"/>
        <v>0</v>
      </c>
      <c r="G36" s="29">
        <v>23.4</v>
      </c>
      <c r="H36" s="29"/>
      <c r="I36" s="29">
        <f t="shared" si="1"/>
        <v>23.4</v>
      </c>
      <c r="J36" s="29">
        <f t="shared" si="2"/>
        <v>23.4</v>
      </c>
      <c r="K36" s="29">
        <v>3980</v>
      </c>
      <c r="L36" s="29"/>
      <c r="M36" s="29">
        <f t="shared" si="3"/>
        <v>3980</v>
      </c>
      <c r="N36" s="29">
        <f t="shared" si="4"/>
        <v>170085.47008547009</v>
      </c>
      <c r="O36" s="29" t="s">
        <v>88</v>
      </c>
    </row>
    <row r="37" spans="1:15" ht="20.100000000000001" customHeight="1">
      <c r="A37" s="153"/>
      <c r="B37" s="153"/>
      <c r="C37" s="45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 t="s">
        <v>88</v>
      </c>
    </row>
    <row r="38" spans="1:15" ht="20.100000000000001" customHeight="1">
      <c r="A38" s="153"/>
      <c r="B38" s="153"/>
      <c r="C38" s="45" t="s">
        <v>25</v>
      </c>
      <c r="D38" s="29"/>
      <c r="E38" s="29"/>
      <c r="F38" s="29">
        <f t="shared" si="0"/>
        <v>0</v>
      </c>
      <c r="G38" s="29">
        <v>24.9</v>
      </c>
      <c r="H38" s="29"/>
      <c r="I38" s="29">
        <f t="shared" si="1"/>
        <v>24.9</v>
      </c>
      <c r="J38" s="29">
        <f t="shared" si="2"/>
        <v>24.9</v>
      </c>
      <c r="K38" s="29">
        <v>877</v>
      </c>
      <c r="L38" s="29"/>
      <c r="M38" s="29">
        <f t="shared" si="3"/>
        <v>877</v>
      </c>
      <c r="N38" s="29">
        <f t="shared" si="4"/>
        <v>35220.883534136548</v>
      </c>
      <c r="O38" s="29" t="s">
        <v>88</v>
      </c>
    </row>
    <row r="39" spans="1:15" ht="20.100000000000001" customHeight="1">
      <c r="A39" s="153"/>
      <c r="B39" s="154"/>
      <c r="C39" s="30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66.599999999999994</v>
      </c>
      <c r="H39" s="66">
        <f t="shared" si="11"/>
        <v>0</v>
      </c>
      <c r="I39" s="66">
        <f t="shared" si="11"/>
        <v>66.599999999999994</v>
      </c>
      <c r="J39" s="66">
        <f t="shared" si="11"/>
        <v>66.599999999999994</v>
      </c>
      <c r="K39" s="66">
        <f t="shared" si="11"/>
        <v>10032</v>
      </c>
      <c r="L39" s="66">
        <f t="shared" si="11"/>
        <v>0</v>
      </c>
      <c r="M39" s="66">
        <f t="shared" si="11"/>
        <v>10032</v>
      </c>
      <c r="N39" s="29">
        <f t="shared" si="4"/>
        <v>150630.63063063062</v>
      </c>
      <c r="O39" s="29" t="s">
        <v>88</v>
      </c>
    </row>
    <row r="40" spans="1:15" ht="20.100000000000001" customHeight="1">
      <c r="A40" s="153"/>
      <c r="B40" s="152" t="s">
        <v>73</v>
      </c>
      <c r="C40" s="45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 t="s">
        <v>88</v>
      </c>
    </row>
    <row r="41" spans="1:15" ht="20.100000000000001" customHeight="1">
      <c r="A41" s="153"/>
      <c r="B41" s="153"/>
      <c r="C41" s="45" t="s">
        <v>74</v>
      </c>
      <c r="D41" s="29"/>
      <c r="E41" s="29"/>
      <c r="F41" s="29">
        <f t="shared" si="0"/>
        <v>0</v>
      </c>
      <c r="G41" s="29">
        <v>2</v>
      </c>
      <c r="H41" s="29"/>
      <c r="I41" s="29">
        <f t="shared" si="1"/>
        <v>2</v>
      </c>
      <c r="J41" s="29">
        <f t="shared" si="2"/>
        <v>2</v>
      </c>
      <c r="K41" s="29">
        <v>400</v>
      </c>
      <c r="L41" s="29"/>
      <c r="M41" s="29">
        <f t="shared" si="3"/>
        <v>400</v>
      </c>
      <c r="N41" s="29">
        <f t="shared" si="4"/>
        <v>200000</v>
      </c>
      <c r="O41" s="29" t="s">
        <v>88</v>
      </c>
    </row>
    <row r="42" spans="1:15" ht="20.100000000000001" customHeight="1">
      <c r="A42" s="153"/>
      <c r="B42" s="153"/>
      <c r="C42" s="45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 t="s">
        <v>88</v>
      </c>
    </row>
    <row r="43" spans="1:15" ht="20.100000000000001" customHeight="1">
      <c r="A43" s="153"/>
      <c r="B43" s="154"/>
      <c r="C43" s="30" t="s">
        <v>76</v>
      </c>
      <c r="D43" s="29">
        <f>SUM(D40:D42)</f>
        <v>0</v>
      </c>
      <c r="E43" s="29">
        <f t="shared" ref="E43:M43" si="12">SUM(E40:E42)</f>
        <v>0</v>
      </c>
      <c r="F43" s="29">
        <f t="shared" si="12"/>
        <v>0</v>
      </c>
      <c r="G43" s="29">
        <f t="shared" si="12"/>
        <v>2</v>
      </c>
      <c r="H43" s="29">
        <f t="shared" si="12"/>
        <v>0</v>
      </c>
      <c r="I43" s="29">
        <f t="shared" si="12"/>
        <v>2</v>
      </c>
      <c r="J43" s="29">
        <f t="shared" si="12"/>
        <v>2</v>
      </c>
      <c r="K43" s="29">
        <f t="shared" si="12"/>
        <v>400</v>
      </c>
      <c r="L43" s="29">
        <f t="shared" si="12"/>
        <v>0</v>
      </c>
      <c r="M43" s="29">
        <f t="shared" si="12"/>
        <v>400</v>
      </c>
      <c r="N43" s="29">
        <f t="shared" si="4"/>
        <v>200000</v>
      </c>
      <c r="O43" s="29" t="s">
        <v>88</v>
      </c>
    </row>
    <row r="44" spans="1:15" ht="20.100000000000001" customHeight="1">
      <c r="A44" s="154"/>
      <c r="B44" s="46" t="s">
        <v>77</v>
      </c>
      <c r="C44" s="4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68.599999999999994</v>
      </c>
      <c r="H44" s="66">
        <f t="shared" si="13"/>
        <v>0</v>
      </c>
      <c r="I44" s="66">
        <f t="shared" si="13"/>
        <v>68.599999999999994</v>
      </c>
      <c r="J44" s="66">
        <f t="shared" si="13"/>
        <v>68.599999999999994</v>
      </c>
      <c r="K44" s="66">
        <f t="shared" si="13"/>
        <v>10432</v>
      </c>
      <c r="L44" s="66">
        <f t="shared" si="13"/>
        <v>0</v>
      </c>
      <c r="M44" s="66">
        <f t="shared" si="13"/>
        <v>10432</v>
      </c>
      <c r="N44" s="29">
        <f t="shared" si="4"/>
        <v>152069.97084548106</v>
      </c>
      <c r="O44" s="29" t="s">
        <v>88</v>
      </c>
    </row>
    <row r="45" spans="1:15" ht="20.100000000000001" customHeight="1">
      <c r="A45" s="137" t="s">
        <v>78</v>
      </c>
      <c r="B45" s="45" t="s">
        <v>79</v>
      </c>
      <c r="C45" s="45"/>
      <c r="D45" s="29">
        <v>20</v>
      </c>
      <c r="E45" s="29"/>
      <c r="F45" s="29">
        <f t="shared" si="0"/>
        <v>20</v>
      </c>
      <c r="G45" s="29">
        <v>140</v>
      </c>
      <c r="H45" s="29"/>
      <c r="I45" s="29">
        <f t="shared" si="1"/>
        <v>140</v>
      </c>
      <c r="J45" s="29">
        <f t="shared" si="2"/>
        <v>160</v>
      </c>
      <c r="K45" s="29">
        <v>1</v>
      </c>
      <c r="L45" s="29"/>
      <c r="M45" s="29">
        <f t="shared" si="3"/>
        <v>1</v>
      </c>
      <c r="N45" s="29">
        <f t="shared" si="4"/>
        <v>7.1428571428571423</v>
      </c>
      <c r="O45" s="29" t="s">
        <v>88</v>
      </c>
    </row>
    <row r="46" spans="1:15" ht="20.100000000000001" customHeight="1">
      <c r="A46" s="138"/>
      <c r="B46" s="45" t="s">
        <v>80</v>
      </c>
      <c r="C46" s="45"/>
      <c r="D46" s="29">
        <v>30</v>
      </c>
      <c r="E46" s="29"/>
      <c r="F46" s="29">
        <f t="shared" si="0"/>
        <v>30</v>
      </c>
      <c r="G46" s="29">
        <v>20</v>
      </c>
      <c r="H46" s="29"/>
      <c r="I46" s="29">
        <f t="shared" si="1"/>
        <v>20</v>
      </c>
      <c r="J46" s="29">
        <f t="shared" si="2"/>
        <v>50</v>
      </c>
      <c r="K46" s="29">
        <v>80</v>
      </c>
      <c r="L46" s="29"/>
      <c r="M46" s="29">
        <f t="shared" si="3"/>
        <v>80</v>
      </c>
      <c r="N46" s="29">
        <f t="shared" si="4"/>
        <v>4000</v>
      </c>
      <c r="O46" s="29" t="s">
        <v>88</v>
      </c>
    </row>
    <row r="47" spans="1:15" ht="20.100000000000001" customHeight="1">
      <c r="A47" s="138"/>
      <c r="B47" s="45" t="s">
        <v>81</v>
      </c>
      <c r="C47" s="45"/>
      <c r="D47" s="29">
        <v>35</v>
      </c>
      <c r="E47" s="29"/>
      <c r="F47" s="29">
        <f t="shared" si="0"/>
        <v>35</v>
      </c>
      <c r="G47" s="29">
        <v>30</v>
      </c>
      <c r="H47" s="29"/>
      <c r="I47" s="29">
        <f t="shared" si="1"/>
        <v>30</v>
      </c>
      <c r="J47" s="29">
        <f t="shared" si="2"/>
        <v>65</v>
      </c>
      <c r="K47" s="29">
        <v>380</v>
      </c>
      <c r="L47" s="29"/>
      <c r="M47" s="29">
        <f t="shared" si="3"/>
        <v>380</v>
      </c>
      <c r="N47" s="29">
        <f t="shared" si="4"/>
        <v>12666.666666666666</v>
      </c>
      <c r="O47" s="29" t="s">
        <v>88</v>
      </c>
    </row>
    <row r="48" spans="1:15" ht="20.100000000000001" customHeight="1">
      <c r="A48" s="138"/>
      <c r="B48" s="45" t="s">
        <v>82</v>
      </c>
      <c r="C48" s="45"/>
      <c r="D48" s="29"/>
      <c r="E48" s="29"/>
      <c r="F48" s="29">
        <f t="shared" si="0"/>
        <v>0</v>
      </c>
      <c r="G48" s="29">
        <v>18</v>
      </c>
      <c r="H48" s="29"/>
      <c r="I48" s="29">
        <f t="shared" si="1"/>
        <v>18</v>
      </c>
      <c r="J48" s="29">
        <f t="shared" si="2"/>
        <v>18</v>
      </c>
      <c r="K48" s="29">
        <v>95</v>
      </c>
      <c r="L48" s="29"/>
      <c r="M48" s="29">
        <f t="shared" si="3"/>
        <v>95</v>
      </c>
      <c r="N48" s="29">
        <f t="shared" si="4"/>
        <v>5277.7777777777774</v>
      </c>
      <c r="O48" s="29" t="s">
        <v>88</v>
      </c>
    </row>
    <row r="49" spans="1:15" ht="20.100000000000001" customHeight="1">
      <c r="A49" s="138"/>
      <c r="B49" s="45" t="s">
        <v>83</v>
      </c>
      <c r="C49" s="45"/>
      <c r="D49" s="29">
        <v>0</v>
      </c>
      <c r="E49" s="29">
        <v>0</v>
      </c>
      <c r="F49" s="29">
        <f t="shared" si="0"/>
        <v>0</v>
      </c>
      <c r="G49" s="29">
        <v>1.26</v>
      </c>
      <c r="H49" s="29"/>
      <c r="I49" s="29">
        <f t="shared" si="1"/>
        <v>1.26</v>
      </c>
      <c r="J49" s="29">
        <f t="shared" si="2"/>
        <v>1.26</v>
      </c>
      <c r="K49" s="29">
        <v>218</v>
      </c>
      <c r="L49" s="29"/>
      <c r="M49" s="29">
        <f t="shared" si="3"/>
        <v>218</v>
      </c>
      <c r="N49" s="29">
        <f t="shared" si="4"/>
        <v>173015.87301587302</v>
      </c>
      <c r="O49" s="29" t="s">
        <v>88</v>
      </c>
    </row>
    <row r="50" spans="1:15" ht="20.100000000000001" customHeight="1">
      <c r="A50" s="139"/>
      <c r="B50" s="42" t="s">
        <v>84</v>
      </c>
      <c r="C50" s="43"/>
      <c r="D50" s="29">
        <f>SUM(D45:D49)</f>
        <v>85</v>
      </c>
      <c r="E50" s="66">
        <f t="shared" ref="E50:M50" si="14">SUM(E45:E49)</f>
        <v>0</v>
      </c>
      <c r="F50" s="66">
        <f t="shared" si="14"/>
        <v>85</v>
      </c>
      <c r="G50" s="66">
        <f t="shared" si="14"/>
        <v>209.26</v>
      </c>
      <c r="H50" s="66">
        <f t="shared" si="14"/>
        <v>0</v>
      </c>
      <c r="I50" s="66">
        <f t="shared" si="14"/>
        <v>209.26</v>
      </c>
      <c r="J50" s="66">
        <f t="shared" si="14"/>
        <v>294.26</v>
      </c>
      <c r="K50" s="66">
        <f t="shared" si="14"/>
        <v>774</v>
      </c>
      <c r="L50" s="66">
        <f t="shared" si="14"/>
        <v>0</v>
      </c>
      <c r="M50" s="66">
        <f t="shared" si="14"/>
        <v>774</v>
      </c>
      <c r="N50" s="29">
        <f t="shared" si="4"/>
        <v>3698.7479690337382</v>
      </c>
      <c r="O50" s="29" t="s">
        <v>88</v>
      </c>
    </row>
    <row r="51" spans="1:15" ht="20.100000000000001" customHeight="1">
      <c r="A51" s="149" t="s">
        <v>85</v>
      </c>
      <c r="B51" s="150"/>
      <c r="C51" s="151"/>
      <c r="D51" s="29">
        <f>D50+D44+D33+D27+D24+D19+D16+D7</f>
        <v>250.39999999999998</v>
      </c>
      <c r="E51" s="66">
        <f t="shared" ref="E51:M51" si="15">E50+E44+E33+E27+E24+E19+E16+E7</f>
        <v>0</v>
      </c>
      <c r="F51" s="66">
        <f t="shared" si="15"/>
        <v>250.39999999999998</v>
      </c>
      <c r="G51" s="66">
        <f t="shared" si="15"/>
        <v>2357.96</v>
      </c>
      <c r="H51" s="66">
        <f t="shared" si="15"/>
        <v>0</v>
      </c>
      <c r="I51" s="66">
        <f t="shared" si="15"/>
        <v>2357.96</v>
      </c>
      <c r="J51" s="66">
        <f t="shared" si="15"/>
        <v>2608.36</v>
      </c>
      <c r="K51" s="66">
        <f t="shared" si="15"/>
        <v>29487.03</v>
      </c>
      <c r="L51" s="66">
        <f t="shared" si="15"/>
        <v>0</v>
      </c>
      <c r="M51" s="66">
        <f t="shared" si="15"/>
        <v>29487.03</v>
      </c>
      <c r="N51" s="29"/>
      <c r="O51" s="29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2" zoomScaleNormal="82" workbookViewId="0">
      <selection activeCell="F22" sqref="F22"/>
    </sheetView>
  </sheetViews>
  <sheetFormatPr defaultColWidth="9.140625" defaultRowHeight="15"/>
  <cols>
    <col min="1" max="1" width="7.42578125" style="4" customWidth="1"/>
    <col min="2" max="2" width="20.5703125" style="4" customWidth="1"/>
    <col min="3" max="3" width="13.7109375" style="4" customWidth="1"/>
    <col min="4" max="4" width="9.140625" style="4" customWidth="1"/>
    <col min="5" max="5" width="6.7109375" style="4" customWidth="1"/>
    <col min="6" max="6" width="8.85546875" style="4" customWidth="1"/>
    <col min="7" max="7" width="12.42578125" style="4" customWidth="1"/>
    <col min="8" max="8" width="6.7109375" style="4" customWidth="1"/>
    <col min="9" max="9" width="11.85546875" style="4" customWidth="1"/>
    <col min="10" max="10" width="9.140625" style="4" customWidth="1"/>
    <col min="11" max="11" width="11.5703125" style="4" customWidth="1"/>
    <col min="12" max="12" width="6.7109375" style="4" customWidth="1"/>
    <col min="13" max="14" width="11.28515625" style="4" customWidth="1"/>
    <col min="15" max="15" width="5.42578125" style="4" customWidth="1"/>
    <col min="16" max="16384" width="9.140625" style="4"/>
  </cols>
  <sheetData>
    <row r="1" spans="1:15" s="11" customFormat="1" ht="20.100000000000001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>
        <v>3</v>
      </c>
      <c r="E4" s="29"/>
      <c r="F4" s="29">
        <f>SUM(D4:E4)</f>
        <v>3</v>
      </c>
      <c r="G4" s="29">
        <v>180</v>
      </c>
      <c r="H4" s="29"/>
      <c r="I4" s="29">
        <f>SUM(G4:H4)</f>
        <v>180</v>
      </c>
      <c r="J4" s="29">
        <f>I4+F4</f>
        <v>183</v>
      </c>
      <c r="K4" s="29">
        <v>850</v>
      </c>
      <c r="L4" s="29"/>
      <c r="M4" s="29">
        <f>SUM(K4:L4)</f>
        <v>850</v>
      </c>
      <c r="N4" s="29">
        <f>K4/G4*1000</f>
        <v>4722.2222222222226</v>
      </c>
      <c r="O4" s="22" t="s">
        <v>88</v>
      </c>
    </row>
    <row r="5" spans="1:15" ht="20.100000000000001" customHeight="1">
      <c r="A5" s="97"/>
      <c r="B5" s="1" t="s">
        <v>36</v>
      </c>
      <c r="C5" s="2"/>
      <c r="D5" s="29">
        <v>0.3</v>
      </c>
      <c r="E5" s="29"/>
      <c r="F5" s="29">
        <f t="shared" ref="F5:F49" si="0">SUM(D5:E5)</f>
        <v>0.3</v>
      </c>
      <c r="G5" s="29">
        <v>94</v>
      </c>
      <c r="H5" s="29"/>
      <c r="I5" s="29">
        <f t="shared" ref="I5:I49" si="1">SUM(G5:H5)</f>
        <v>94</v>
      </c>
      <c r="J5" s="29">
        <f t="shared" ref="J5:J49" si="2">I5+F5</f>
        <v>94.3</v>
      </c>
      <c r="K5" s="29">
        <v>250</v>
      </c>
      <c r="L5" s="29"/>
      <c r="M5" s="29">
        <f t="shared" ref="M5:M49" si="3">SUM(K5:L5)</f>
        <v>250</v>
      </c>
      <c r="N5" s="29">
        <f t="shared" ref="N5:N50" si="4">K5/G5*1000</f>
        <v>2659.5744680851062</v>
      </c>
      <c r="O5" s="22" t="s">
        <v>88</v>
      </c>
    </row>
    <row r="6" spans="1:15" ht="20.100000000000001" customHeight="1">
      <c r="A6" s="97"/>
      <c r="B6" s="1" t="s">
        <v>37</v>
      </c>
      <c r="C6" s="2"/>
      <c r="D6" s="29">
        <v>31</v>
      </c>
      <c r="E6" s="29"/>
      <c r="F6" s="29">
        <f t="shared" si="0"/>
        <v>31</v>
      </c>
      <c r="G6" s="29">
        <v>744</v>
      </c>
      <c r="H6" s="29"/>
      <c r="I6" s="29">
        <f t="shared" si="1"/>
        <v>744</v>
      </c>
      <c r="J6" s="29">
        <f t="shared" si="2"/>
        <v>775</v>
      </c>
      <c r="K6" s="29">
        <v>12548</v>
      </c>
      <c r="L6" s="29"/>
      <c r="M6" s="29">
        <f t="shared" si="3"/>
        <v>12548</v>
      </c>
      <c r="N6" s="29">
        <f t="shared" si="4"/>
        <v>16865.591397849465</v>
      </c>
      <c r="O6" s="22" t="s">
        <v>88</v>
      </c>
    </row>
    <row r="7" spans="1:15" ht="20.100000000000001" customHeight="1">
      <c r="A7" s="97"/>
      <c r="B7" s="1" t="s">
        <v>38</v>
      </c>
      <c r="C7" s="2"/>
      <c r="D7" s="29">
        <f>SUM(D4:D6)</f>
        <v>34.299999999999997</v>
      </c>
      <c r="E7" s="66">
        <f t="shared" ref="E7:M7" si="5">SUM(E4:E6)</f>
        <v>0</v>
      </c>
      <c r="F7" s="66">
        <f t="shared" si="5"/>
        <v>34.299999999999997</v>
      </c>
      <c r="G7" s="66">
        <f t="shared" si="5"/>
        <v>1018</v>
      </c>
      <c r="H7" s="66">
        <f t="shared" si="5"/>
        <v>0</v>
      </c>
      <c r="I7" s="66">
        <f t="shared" si="5"/>
        <v>1018</v>
      </c>
      <c r="J7" s="66">
        <f t="shared" si="5"/>
        <v>1052.3</v>
      </c>
      <c r="K7" s="66">
        <f t="shared" si="5"/>
        <v>13648</v>
      </c>
      <c r="L7" s="66">
        <f t="shared" si="5"/>
        <v>0</v>
      </c>
      <c r="M7" s="66">
        <f t="shared" si="5"/>
        <v>13648</v>
      </c>
      <c r="N7" s="29">
        <f t="shared" si="4"/>
        <v>13406.679764243614</v>
      </c>
      <c r="O7" s="22" t="s">
        <v>88</v>
      </c>
    </row>
    <row r="8" spans="1:15" ht="20.100000000000001" customHeight="1">
      <c r="A8" s="84" t="s">
        <v>39</v>
      </c>
      <c r="B8" s="12" t="s">
        <v>40</v>
      </c>
      <c r="C8" s="13"/>
      <c r="D8" s="29">
        <v>0.2</v>
      </c>
      <c r="E8" s="29"/>
      <c r="F8" s="29">
        <f t="shared" si="0"/>
        <v>0.2</v>
      </c>
      <c r="G8" s="29">
        <v>14</v>
      </c>
      <c r="H8" s="29"/>
      <c r="I8" s="29">
        <f t="shared" si="1"/>
        <v>14</v>
      </c>
      <c r="J8" s="29">
        <f t="shared" si="2"/>
        <v>14.2</v>
      </c>
      <c r="K8" s="29">
        <v>29</v>
      </c>
      <c r="L8" s="29"/>
      <c r="M8" s="29">
        <f t="shared" si="3"/>
        <v>29</v>
      </c>
      <c r="N8" s="29">
        <f t="shared" si="4"/>
        <v>2071.4285714285716</v>
      </c>
      <c r="O8" s="22" t="s">
        <v>88</v>
      </c>
    </row>
    <row r="9" spans="1:15" ht="20.100000000000001" customHeight="1">
      <c r="A9" s="85" t="s">
        <v>39</v>
      </c>
      <c r="B9" s="1" t="s">
        <v>41</v>
      </c>
      <c r="C9" s="2"/>
      <c r="D9" s="29">
        <v>13</v>
      </c>
      <c r="E9" s="29"/>
      <c r="F9" s="29">
        <f t="shared" si="0"/>
        <v>13</v>
      </c>
      <c r="G9" s="29">
        <v>39</v>
      </c>
      <c r="H9" s="29"/>
      <c r="I9" s="29">
        <f t="shared" si="1"/>
        <v>39</v>
      </c>
      <c r="J9" s="29">
        <f t="shared" si="2"/>
        <v>52</v>
      </c>
      <c r="K9" s="29">
        <v>58</v>
      </c>
      <c r="L9" s="29"/>
      <c r="M9" s="29">
        <f t="shared" si="3"/>
        <v>58</v>
      </c>
      <c r="N9" s="29">
        <f t="shared" si="4"/>
        <v>1487.1794871794873</v>
      </c>
      <c r="O9" s="22" t="s">
        <v>88</v>
      </c>
    </row>
    <row r="10" spans="1:15" ht="20.100000000000001" customHeight="1">
      <c r="A10" s="85"/>
      <c r="B10" s="1" t="s">
        <v>42</v>
      </c>
      <c r="C10" s="2"/>
      <c r="D10" s="29">
        <v>1.5</v>
      </c>
      <c r="E10" s="29"/>
      <c r="F10" s="29">
        <f t="shared" si="0"/>
        <v>1.5</v>
      </c>
      <c r="G10" s="29">
        <v>53</v>
      </c>
      <c r="H10" s="29"/>
      <c r="I10" s="29">
        <f t="shared" si="1"/>
        <v>53</v>
      </c>
      <c r="J10" s="29">
        <f t="shared" si="2"/>
        <v>54.5</v>
      </c>
      <c r="K10" s="29">
        <v>220</v>
      </c>
      <c r="L10" s="29"/>
      <c r="M10" s="29">
        <f t="shared" si="3"/>
        <v>220</v>
      </c>
      <c r="N10" s="29">
        <f t="shared" si="4"/>
        <v>4150.9433962264147</v>
      </c>
      <c r="O10" s="22" t="s">
        <v>88</v>
      </c>
    </row>
    <row r="11" spans="1:15" ht="20.100000000000001" customHeight="1">
      <c r="A11" s="85"/>
      <c r="B11" s="1" t="s">
        <v>43</v>
      </c>
      <c r="C11" s="2"/>
      <c r="D11" s="29"/>
      <c r="E11" s="29"/>
      <c r="F11" s="29">
        <f t="shared" si="0"/>
        <v>0</v>
      </c>
      <c r="G11" s="29">
        <v>5</v>
      </c>
      <c r="H11" s="29"/>
      <c r="I11" s="29">
        <f t="shared" si="1"/>
        <v>5</v>
      </c>
      <c r="J11" s="29">
        <f t="shared" si="2"/>
        <v>5</v>
      </c>
      <c r="K11" s="29">
        <v>35</v>
      </c>
      <c r="L11" s="29"/>
      <c r="M11" s="29">
        <f t="shared" si="3"/>
        <v>35</v>
      </c>
      <c r="N11" s="29">
        <f t="shared" si="4"/>
        <v>7000</v>
      </c>
      <c r="O11" s="22" t="s">
        <v>88</v>
      </c>
    </row>
    <row r="12" spans="1:15" ht="20.100000000000001" customHeight="1">
      <c r="A12" s="85"/>
      <c r="B12" s="1" t="s">
        <v>44</v>
      </c>
      <c r="C12" s="2"/>
      <c r="D12" s="29">
        <v>9</v>
      </c>
      <c r="E12" s="29"/>
      <c r="F12" s="29">
        <f t="shared" si="0"/>
        <v>9</v>
      </c>
      <c r="G12" s="29">
        <v>265</v>
      </c>
      <c r="H12" s="29"/>
      <c r="I12" s="29">
        <f t="shared" si="1"/>
        <v>265</v>
      </c>
      <c r="J12" s="29">
        <f t="shared" si="2"/>
        <v>274</v>
      </c>
      <c r="K12" s="29">
        <v>180</v>
      </c>
      <c r="L12" s="29"/>
      <c r="M12" s="29">
        <f t="shared" si="3"/>
        <v>180</v>
      </c>
      <c r="N12" s="29">
        <f t="shared" si="4"/>
        <v>679.24528301886789</v>
      </c>
      <c r="O12" s="22" t="s">
        <v>88</v>
      </c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2" t="s">
        <v>88</v>
      </c>
    </row>
    <row r="14" spans="1:15" ht="20.100000000000001" customHeight="1">
      <c r="A14" s="85"/>
      <c r="B14" s="1" t="s">
        <v>46</v>
      </c>
      <c r="C14" s="2"/>
      <c r="D14" s="29">
        <v>10</v>
      </c>
      <c r="E14" s="29"/>
      <c r="F14" s="29">
        <f t="shared" si="0"/>
        <v>10</v>
      </c>
      <c r="G14" s="29">
        <v>196</v>
      </c>
      <c r="H14" s="29"/>
      <c r="I14" s="29">
        <f t="shared" si="1"/>
        <v>196</v>
      </c>
      <c r="J14" s="29">
        <f t="shared" si="2"/>
        <v>206</v>
      </c>
      <c r="K14" s="29">
        <v>350</v>
      </c>
      <c r="L14" s="29"/>
      <c r="M14" s="29">
        <f t="shared" si="3"/>
        <v>350</v>
      </c>
      <c r="N14" s="29">
        <f t="shared" si="4"/>
        <v>1785.7142857142858</v>
      </c>
      <c r="O14" s="22" t="s">
        <v>88</v>
      </c>
    </row>
    <row r="15" spans="1:15" ht="20.100000000000001" customHeight="1">
      <c r="A15" s="85"/>
      <c r="B15" s="1" t="s">
        <v>47</v>
      </c>
      <c r="C15" s="2"/>
      <c r="D15" s="29">
        <v>5</v>
      </c>
      <c r="E15" s="29"/>
      <c r="F15" s="29">
        <f t="shared" si="0"/>
        <v>5</v>
      </c>
      <c r="G15" s="29">
        <v>3</v>
      </c>
      <c r="H15" s="29"/>
      <c r="I15" s="29">
        <f t="shared" si="1"/>
        <v>3</v>
      </c>
      <c r="J15" s="29">
        <f t="shared" si="2"/>
        <v>8</v>
      </c>
      <c r="K15" s="29">
        <v>6</v>
      </c>
      <c r="L15" s="29"/>
      <c r="M15" s="29">
        <v>6</v>
      </c>
      <c r="N15" s="56">
        <f t="shared" si="4"/>
        <v>2000</v>
      </c>
      <c r="O15" s="22" t="s">
        <v>88</v>
      </c>
    </row>
    <row r="16" spans="1:15" ht="20.100000000000001" customHeight="1">
      <c r="A16" s="86"/>
      <c r="B16" s="12" t="s">
        <v>48</v>
      </c>
      <c r="C16" s="12"/>
      <c r="D16" s="29">
        <f>SUM(D8:D15)</f>
        <v>38.700000000000003</v>
      </c>
      <c r="E16" s="66">
        <f t="shared" ref="E16:M16" si="6">SUM(E8:E15)</f>
        <v>0</v>
      </c>
      <c r="F16" s="66">
        <f t="shared" si="6"/>
        <v>38.700000000000003</v>
      </c>
      <c r="G16" s="66">
        <f t="shared" si="6"/>
        <v>575</v>
      </c>
      <c r="H16" s="66">
        <f t="shared" si="6"/>
        <v>0</v>
      </c>
      <c r="I16" s="66">
        <f t="shared" si="6"/>
        <v>575</v>
      </c>
      <c r="J16" s="66">
        <f t="shared" si="6"/>
        <v>613.70000000000005</v>
      </c>
      <c r="K16" s="66">
        <f t="shared" si="6"/>
        <v>878</v>
      </c>
      <c r="L16" s="66">
        <f t="shared" si="6"/>
        <v>0</v>
      </c>
      <c r="M16" s="66">
        <f t="shared" si="6"/>
        <v>878</v>
      </c>
      <c r="N16" s="29">
        <f t="shared" si="4"/>
        <v>1526.9565217391305</v>
      </c>
      <c r="O16" s="22" t="s">
        <v>88</v>
      </c>
    </row>
    <row r="17" spans="1:15" ht="20.100000000000001" customHeight="1">
      <c r="A17" s="90" t="s">
        <v>49</v>
      </c>
      <c r="B17" s="12" t="s">
        <v>50</v>
      </c>
      <c r="C17" s="13"/>
      <c r="D17" s="29">
        <v>1</v>
      </c>
      <c r="E17" s="29"/>
      <c r="F17" s="29">
        <f t="shared" si="0"/>
        <v>1</v>
      </c>
      <c r="G17" s="29">
        <v>151</v>
      </c>
      <c r="H17" s="29"/>
      <c r="I17" s="29">
        <f t="shared" si="1"/>
        <v>151</v>
      </c>
      <c r="J17" s="29">
        <f t="shared" si="2"/>
        <v>152</v>
      </c>
      <c r="K17" s="29">
        <v>1548</v>
      </c>
      <c r="L17" s="29"/>
      <c r="M17" s="29">
        <f t="shared" si="3"/>
        <v>1548</v>
      </c>
      <c r="N17" s="29">
        <f t="shared" si="4"/>
        <v>10251.655629139073</v>
      </c>
      <c r="O17" s="22" t="s">
        <v>88</v>
      </c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2" t="s">
        <v>88</v>
      </c>
    </row>
    <row r="19" spans="1:15" ht="20.100000000000001" customHeight="1">
      <c r="A19" s="92"/>
      <c r="B19" s="14" t="s">
        <v>52</v>
      </c>
      <c r="C19" s="13"/>
      <c r="D19" s="29">
        <f>SUM(D17:D18)</f>
        <v>1</v>
      </c>
      <c r="E19" s="66">
        <f t="shared" ref="E19:M19" si="7">SUM(E17:E18)</f>
        <v>0</v>
      </c>
      <c r="F19" s="66">
        <f t="shared" si="7"/>
        <v>1</v>
      </c>
      <c r="G19" s="66">
        <f t="shared" si="7"/>
        <v>151</v>
      </c>
      <c r="H19" s="66">
        <f t="shared" si="7"/>
        <v>0</v>
      </c>
      <c r="I19" s="66">
        <f t="shared" si="7"/>
        <v>151</v>
      </c>
      <c r="J19" s="66">
        <f t="shared" si="7"/>
        <v>152</v>
      </c>
      <c r="K19" s="66">
        <f t="shared" si="7"/>
        <v>1548</v>
      </c>
      <c r="L19" s="66">
        <f t="shared" si="7"/>
        <v>0</v>
      </c>
      <c r="M19" s="66">
        <f t="shared" si="7"/>
        <v>1548</v>
      </c>
      <c r="N19" s="29">
        <f t="shared" si="4"/>
        <v>10251.655629139073</v>
      </c>
      <c r="O19" s="22" t="s">
        <v>88</v>
      </c>
    </row>
    <row r="20" spans="1:15" ht="20.100000000000001" customHeight="1">
      <c r="A20" s="84" t="s">
        <v>53</v>
      </c>
      <c r="B20" s="12" t="s">
        <v>54</v>
      </c>
      <c r="C20" s="13"/>
      <c r="D20" s="29">
        <v>102</v>
      </c>
      <c r="E20" s="29"/>
      <c r="F20" s="29">
        <f t="shared" si="0"/>
        <v>102</v>
      </c>
      <c r="G20" s="29">
        <v>279</v>
      </c>
      <c r="H20" s="29"/>
      <c r="I20" s="29">
        <f t="shared" si="1"/>
        <v>279</v>
      </c>
      <c r="J20" s="29">
        <f t="shared" si="2"/>
        <v>381</v>
      </c>
      <c r="K20" s="29">
        <v>668</v>
      </c>
      <c r="L20" s="29"/>
      <c r="M20" s="29">
        <f t="shared" si="3"/>
        <v>668</v>
      </c>
      <c r="N20" s="29">
        <f t="shared" si="4"/>
        <v>2394.2652329749103</v>
      </c>
      <c r="O20" s="22" t="s">
        <v>88</v>
      </c>
    </row>
    <row r="21" spans="1:15" ht="20.100000000000001" customHeight="1">
      <c r="A21" s="85"/>
      <c r="B21" s="12" t="s">
        <v>55</v>
      </c>
      <c r="C21" s="13"/>
      <c r="D21" s="29">
        <v>11</v>
      </c>
      <c r="E21" s="29"/>
      <c r="F21" s="29">
        <f t="shared" si="0"/>
        <v>11</v>
      </c>
      <c r="G21" s="29">
        <v>194</v>
      </c>
      <c r="H21" s="29"/>
      <c r="I21" s="29">
        <f t="shared" si="1"/>
        <v>194</v>
      </c>
      <c r="J21" s="29">
        <f t="shared" si="2"/>
        <v>205</v>
      </c>
      <c r="K21" s="29">
        <v>64</v>
      </c>
      <c r="L21" s="29"/>
      <c r="M21" s="29">
        <f t="shared" si="3"/>
        <v>64</v>
      </c>
      <c r="N21" s="29">
        <f t="shared" si="4"/>
        <v>329.89690721649487</v>
      </c>
      <c r="O21" s="22" t="s">
        <v>88</v>
      </c>
    </row>
    <row r="22" spans="1:15" ht="20.100000000000001" customHeight="1">
      <c r="A22" s="85"/>
      <c r="B22" s="12" t="s">
        <v>56</v>
      </c>
      <c r="C22" s="13"/>
      <c r="D22" s="29">
        <v>12</v>
      </c>
      <c r="E22" s="29"/>
      <c r="F22" s="29">
        <f t="shared" si="0"/>
        <v>12</v>
      </c>
      <c r="G22" s="29">
        <v>195</v>
      </c>
      <c r="H22" s="29"/>
      <c r="I22" s="29">
        <f t="shared" si="1"/>
        <v>195</v>
      </c>
      <c r="J22" s="29">
        <f t="shared" si="2"/>
        <v>207</v>
      </c>
      <c r="K22" s="29">
        <v>890</v>
      </c>
      <c r="L22" s="29"/>
      <c r="M22" s="29">
        <f t="shared" si="3"/>
        <v>890</v>
      </c>
      <c r="N22" s="29">
        <f t="shared" si="4"/>
        <v>4564.1025641025635</v>
      </c>
      <c r="O22" s="22" t="s">
        <v>88</v>
      </c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2" t="s">
        <v>88</v>
      </c>
    </row>
    <row r="24" spans="1:15" ht="20.100000000000001" customHeight="1">
      <c r="A24" s="86"/>
      <c r="B24" s="12" t="s">
        <v>58</v>
      </c>
      <c r="C24" s="13"/>
      <c r="D24" s="29">
        <f>SUM(D20:D23)</f>
        <v>125</v>
      </c>
      <c r="E24" s="66">
        <f t="shared" ref="E24:M24" si="8">SUM(E20:E23)</f>
        <v>0</v>
      </c>
      <c r="F24" s="66">
        <f t="shared" si="8"/>
        <v>125</v>
      </c>
      <c r="G24" s="66">
        <f t="shared" si="8"/>
        <v>668</v>
      </c>
      <c r="H24" s="66">
        <f t="shared" si="8"/>
        <v>0</v>
      </c>
      <c r="I24" s="66">
        <f t="shared" si="8"/>
        <v>668</v>
      </c>
      <c r="J24" s="66">
        <f t="shared" si="8"/>
        <v>793</v>
      </c>
      <c r="K24" s="66">
        <f t="shared" si="8"/>
        <v>1622</v>
      </c>
      <c r="L24" s="66">
        <f t="shared" si="8"/>
        <v>0</v>
      </c>
      <c r="M24" s="66">
        <f t="shared" si="8"/>
        <v>1622</v>
      </c>
      <c r="N24" s="29">
        <f t="shared" si="4"/>
        <v>2428.1437125748503</v>
      </c>
      <c r="O24" s="22" t="s">
        <v>88</v>
      </c>
    </row>
    <row r="25" spans="1:15" ht="20.100000000000001" customHeight="1">
      <c r="A25" s="90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2" t="s">
        <v>88</v>
      </c>
    </row>
    <row r="26" spans="1:15" ht="20.100000000000001" customHeight="1">
      <c r="A26" s="91"/>
      <c r="B26" s="12" t="s">
        <v>60</v>
      </c>
      <c r="C26" s="13"/>
      <c r="D26" s="29">
        <v>0.6</v>
      </c>
      <c r="E26" s="29"/>
      <c r="F26" s="29">
        <f t="shared" si="0"/>
        <v>0.6</v>
      </c>
      <c r="G26" s="29"/>
      <c r="H26" s="29"/>
      <c r="I26" s="29">
        <f t="shared" si="1"/>
        <v>0</v>
      </c>
      <c r="J26" s="29">
        <f t="shared" si="2"/>
        <v>0.6</v>
      </c>
      <c r="K26" s="29"/>
      <c r="L26" s="29"/>
      <c r="M26" s="29">
        <f t="shared" si="3"/>
        <v>0</v>
      </c>
      <c r="N26" s="29"/>
      <c r="O26" s="22" t="s">
        <v>88</v>
      </c>
    </row>
    <row r="27" spans="1:15" ht="20.100000000000001" customHeight="1">
      <c r="A27" s="92"/>
      <c r="B27" s="12" t="s">
        <v>61</v>
      </c>
      <c r="C27" s="13"/>
      <c r="D27" s="29">
        <f>SUM(D25:D26)</f>
        <v>0.6</v>
      </c>
      <c r="E27" s="66">
        <f t="shared" ref="E27:M27" si="9">SUM(E25:E26)</f>
        <v>0</v>
      </c>
      <c r="F27" s="66">
        <f t="shared" si="9"/>
        <v>0.6</v>
      </c>
      <c r="G27" s="66">
        <f t="shared" si="9"/>
        <v>0</v>
      </c>
      <c r="H27" s="66">
        <f t="shared" si="9"/>
        <v>0</v>
      </c>
      <c r="I27" s="66">
        <f t="shared" si="9"/>
        <v>0</v>
      </c>
      <c r="J27" s="66">
        <f t="shared" si="9"/>
        <v>0.6</v>
      </c>
      <c r="K27" s="66">
        <f t="shared" si="9"/>
        <v>0</v>
      </c>
      <c r="L27" s="66">
        <f t="shared" si="9"/>
        <v>0</v>
      </c>
      <c r="M27" s="66">
        <f t="shared" si="9"/>
        <v>0</v>
      </c>
      <c r="N27" s="29"/>
      <c r="O27" s="22" t="s">
        <v>88</v>
      </c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2" t="s">
        <v>88</v>
      </c>
    </row>
    <row r="29" spans="1:15" ht="20.100000000000001" customHeight="1">
      <c r="A29" s="94"/>
      <c r="B29" s="12" t="s">
        <v>64</v>
      </c>
      <c r="C29" s="13"/>
      <c r="D29" s="29">
        <v>45</v>
      </c>
      <c r="E29" s="29"/>
      <c r="F29" s="29">
        <f t="shared" si="0"/>
        <v>45</v>
      </c>
      <c r="G29" s="29">
        <v>1107</v>
      </c>
      <c r="H29" s="29"/>
      <c r="I29" s="29">
        <f t="shared" si="1"/>
        <v>1107</v>
      </c>
      <c r="J29" s="29">
        <f t="shared" si="2"/>
        <v>1152</v>
      </c>
      <c r="K29" s="29">
        <v>15520</v>
      </c>
      <c r="L29" s="29"/>
      <c r="M29" s="29">
        <f t="shared" si="3"/>
        <v>15520</v>
      </c>
      <c r="N29" s="29">
        <f t="shared" si="4"/>
        <v>14019.873532068654</v>
      </c>
      <c r="O29" s="22" t="s">
        <v>88</v>
      </c>
    </row>
    <row r="30" spans="1:15" ht="20.100000000000001" customHeight="1">
      <c r="A30" s="94"/>
      <c r="B30" s="12" t="s">
        <v>65</v>
      </c>
      <c r="C30" s="13"/>
      <c r="D30" s="29">
        <v>1</v>
      </c>
      <c r="E30" s="29"/>
      <c r="F30" s="29">
        <f t="shared" si="0"/>
        <v>1</v>
      </c>
      <c r="G30" s="29">
        <v>14</v>
      </c>
      <c r="H30" s="29"/>
      <c r="I30" s="29">
        <f t="shared" si="1"/>
        <v>14</v>
      </c>
      <c r="J30" s="29">
        <f t="shared" si="2"/>
        <v>15</v>
      </c>
      <c r="K30" s="29">
        <v>90</v>
      </c>
      <c r="L30" s="29"/>
      <c r="M30" s="29">
        <f t="shared" si="3"/>
        <v>90</v>
      </c>
      <c r="N30" s="29">
        <f t="shared" si="4"/>
        <v>6428.5714285714284</v>
      </c>
      <c r="O30" s="22" t="s">
        <v>88</v>
      </c>
    </row>
    <row r="31" spans="1:15" ht="20.100000000000001" customHeight="1">
      <c r="A31" s="94"/>
      <c r="B31" s="12" t="s">
        <v>66</v>
      </c>
      <c r="C31" s="13"/>
      <c r="D31" s="29">
        <v>1</v>
      </c>
      <c r="E31" s="29"/>
      <c r="F31" s="29">
        <f t="shared" si="0"/>
        <v>1</v>
      </c>
      <c r="G31" s="29">
        <v>9</v>
      </c>
      <c r="H31" s="29"/>
      <c r="I31" s="29">
        <f t="shared" si="1"/>
        <v>9</v>
      </c>
      <c r="J31" s="29">
        <f t="shared" si="2"/>
        <v>10</v>
      </c>
      <c r="K31" s="29">
        <v>120</v>
      </c>
      <c r="L31" s="29"/>
      <c r="M31" s="29">
        <f t="shared" si="3"/>
        <v>120</v>
      </c>
      <c r="N31" s="29">
        <f t="shared" si="4"/>
        <v>13333.333333333334</v>
      </c>
      <c r="O31" s="22" t="s">
        <v>88</v>
      </c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>
        <v>20</v>
      </c>
      <c r="H32" s="29"/>
      <c r="I32" s="29">
        <f t="shared" si="1"/>
        <v>20</v>
      </c>
      <c r="J32" s="29">
        <f t="shared" si="2"/>
        <v>20</v>
      </c>
      <c r="K32" s="29">
        <v>11</v>
      </c>
      <c r="L32" s="29"/>
      <c r="M32" s="29">
        <f t="shared" si="3"/>
        <v>11</v>
      </c>
      <c r="N32" s="29">
        <f t="shared" si="4"/>
        <v>550</v>
      </c>
      <c r="O32" s="22" t="s">
        <v>88</v>
      </c>
    </row>
    <row r="33" spans="1:15" ht="20.100000000000001" customHeight="1">
      <c r="A33" s="95"/>
      <c r="B33" s="12" t="s">
        <v>68</v>
      </c>
      <c r="C33" s="13"/>
      <c r="D33" s="29">
        <f>SUM(D28:D32)</f>
        <v>47</v>
      </c>
      <c r="E33" s="66">
        <f t="shared" ref="E33:M33" si="10">SUM(E28:E32)</f>
        <v>0</v>
      </c>
      <c r="F33" s="66">
        <f t="shared" si="10"/>
        <v>47</v>
      </c>
      <c r="G33" s="66">
        <f t="shared" si="10"/>
        <v>1150</v>
      </c>
      <c r="H33" s="66">
        <f t="shared" si="10"/>
        <v>0</v>
      </c>
      <c r="I33" s="66">
        <f t="shared" si="10"/>
        <v>1150</v>
      </c>
      <c r="J33" s="66">
        <f t="shared" si="10"/>
        <v>1197</v>
      </c>
      <c r="K33" s="66">
        <f t="shared" si="10"/>
        <v>15741</v>
      </c>
      <c r="L33" s="66">
        <f t="shared" si="10"/>
        <v>0</v>
      </c>
      <c r="M33" s="66">
        <f t="shared" si="10"/>
        <v>15741</v>
      </c>
      <c r="N33" s="29">
        <f t="shared" si="4"/>
        <v>13687.826086956522</v>
      </c>
      <c r="O33" s="22" t="s">
        <v>88</v>
      </c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7.8</v>
      </c>
      <c r="H34" s="29"/>
      <c r="I34" s="29">
        <f t="shared" si="1"/>
        <v>7.8</v>
      </c>
      <c r="J34" s="29">
        <f t="shared" si="2"/>
        <v>7.8</v>
      </c>
      <c r="K34" s="29">
        <v>1560</v>
      </c>
      <c r="L34" s="29"/>
      <c r="M34" s="29">
        <f t="shared" si="3"/>
        <v>1560</v>
      </c>
      <c r="N34" s="29">
        <f t="shared" si="4"/>
        <v>200000</v>
      </c>
      <c r="O34" s="22" t="s">
        <v>88</v>
      </c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2" t="s">
        <v>88</v>
      </c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2" t="s">
        <v>88</v>
      </c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2" t="s">
        <v>88</v>
      </c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2" t="s">
        <v>88</v>
      </c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6">
        <f t="shared" ref="E39:M39" si="11">SUM(E34:E38)</f>
        <v>0</v>
      </c>
      <c r="F39" s="66">
        <f t="shared" si="11"/>
        <v>0</v>
      </c>
      <c r="G39" s="66">
        <f t="shared" si="11"/>
        <v>7.8</v>
      </c>
      <c r="H39" s="66">
        <f t="shared" si="11"/>
        <v>0</v>
      </c>
      <c r="I39" s="66">
        <f t="shared" si="11"/>
        <v>7.8</v>
      </c>
      <c r="J39" s="66">
        <f t="shared" si="11"/>
        <v>7.8</v>
      </c>
      <c r="K39" s="66">
        <f t="shared" si="11"/>
        <v>1560</v>
      </c>
      <c r="L39" s="66">
        <f t="shared" si="11"/>
        <v>0</v>
      </c>
      <c r="M39" s="66">
        <f t="shared" si="11"/>
        <v>1560</v>
      </c>
      <c r="N39" s="29">
        <f t="shared" si="4"/>
        <v>200000</v>
      </c>
      <c r="O39" s="22" t="s">
        <v>88</v>
      </c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2" t="s">
        <v>88</v>
      </c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2" t="s">
        <v>88</v>
      </c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2" t="s">
        <v>88</v>
      </c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66">
        <f t="shared" ref="E43:M43" si="12">SUM(E40:E42)</f>
        <v>0</v>
      </c>
      <c r="F43" s="66">
        <f t="shared" si="12"/>
        <v>0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0</v>
      </c>
      <c r="K43" s="66">
        <f t="shared" si="12"/>
        <v>0</v>
      </c>
      <c r="L43" s="66">
        <f t="shared" si="12"/>
        <v>0</v>
      </c>
      <c r="M43" s="66">
        <f t="shared" si="12"/>
        <v>0</v>
      </c>
      <c r="N43" s="29"/>
      <c r="O43" s="22" t="s">
        <v>88</v>
      </c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66">
        <f t="shared" ref="E44:M44" si="13">E43+E39</f>
        <v>0</v>
      </c>
      <c r="F44" s="66">
        <f t="shared" si="13"/>
        <v>0</v>
      </c>
      <c r="G44" s="66">
        <f t="shared" si="13"/>
        <v>7.8</v>
      </c>
      <c r="H44" s="66">
        <f t="shared" si="13"/>
        <v>0</v>
      </c>
      <c r="I44" s="66">
        <f t="shared" si="13"/>
        <v>7.8</v>
      </c>
      <c r="J44" s="66">
        <f t="shared" si="13"/>
        <v>7.8</v>
      </c>
      <c r="K44" s="66">
        <f t="shared" si="13"/>
        <v>1560</v>
      </c>
      <c r="L44" s="66">
        <f t="shared" si="13"/>
        <v>0</v>
      </c>
      <c r="M44" s="66">
        <f t="shared" si="13"/>
        <v>1560</v>
      </c>
      <c r="N44" s="29">
        <f t="shared" si="4"/>
        <v>200000</v>
      </c>
      <c r="O44" s="22" t="s">
        <v>88</v>
      </c>
    </row>
    <row r="45" spans="1:15" ht="20.100000000000001" customHeight="1">
      <c r="A45" s="84" t="s">
        <v>78</v>
      </c>
      <c r="B45" s="3" t="s">
        <v>79</v>
      </c>
      <c r="C45" s="3"/>
      <c r="D45" s="29">
        <v>32</v>
      </c>
      <c r="E45" s="29"/>
      <c r="F45" s="29">
        <f t="shared" si="0"/>
        <v>32</v>
      </c>
      <c r="G45" s="29">
        <v>300</v>
      </c>
      <c r="H45" s="29"/>
      <c r="I45" s="29">
        <f t="shared" si="1"/>
        <v>300</v>
      </c>
      <c r="J45" s="29">
        <f t="shared" si="2"/>
        <v>332</v>
      </c>
      <c r="K45" s="29">
        <v>2.4</v>
      </c>
      <c r="L45" s="29"/>
      <c r="M45" s="29">
        <f t="shared" si="3"/>
        <v>2.4</v>
      </c>
      <c r="N45" s="29">
        <f t="shared" si="4"/>
        <v>8</v>
      </c>
      <c r="O45" s="22" t="s">
        <v>88</v>
      </c>
    </row>
    <row r="46" spans="1:15" ht="20.100000000000001" customHeight="1">
      <c r="A46" s="85"/>
      <c r="B46" s="3" t="s">
        <v>80</v>
      </c>
      <c r="C46" s="3"/>
      <c r="D46" s="29">
        <v>40</v>
      </c>
      <c r="E46" s="29"/>
      <c r="F46" s="29">
        <f t="shared" si="0"/>
        <v>40</v>
      </c>
      <c r="G46" s="29">
        <v>55</v>
      </c>
      <c r="H46" s="29"/>
      <c r="I46" s="29">
        <f t="shared" si="1"/>
        <v>55</v>
      </c>
      <c r="J46" s="29">
        <f t="shared" si="2"/>
        <v>95</v>
      </c>
      <c r="K46" s="29">
        <v>220</v>
      </c>
      <c r="L46" s="29"/>
      <c r="M46" s="29">
        <f t="shared" si="3"/>
        <v>220</v>
      </c>
      <c r="N46" s="29">
        <f t="shared" si="4"/>
        <v>4000</v>
      </c>
      <c r="O46" s="22" t="s">
        <v>88</v>
      </c>
    </row>
    <row r="47" spans="1:15" ht="20.100000000000001" customHeight="1">
      <c r="A47" s="85"/>
      <c r="B47" s="3" t="s">
        <v>81</v>
      </c>
      <c r="C47" s="3"/>
      <c r="D47" s="29">
        <v>6</v>
      </c>
      <c r="E47" s="29"/>
      <c r="F47" s="29">
        <f t="shared" si="0"/>
        <v>6</v>
      </c>
      <c r="G47" s="29">
        <v>31</v>
      </c>
      <c r="H47" s="29"/>
      <c r="I47" s="29">
        <f t="shared" si="1"/>
        <v>31</v>
      </c>
      <c r="J47" s="29">
        <f t="shared" si="2"/>
        <v>37</v>
      </c>
      <c r="K47" s="29">
        <v>250</v>
      </c>
      <c r="L47" s="29"/>
      <c r="M47" s="29">
        <f t="shared" si="3"/>
        <v>250</v>
      </c>
      <c r="N47" s="29">
        <f t="shared" si="4"/>
        <v>8064.5161290322576</v>
      </c>
      <c r="O47" s="22" t="s">
        <v>88</v>
      </c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25</v>
      </c>
      <c r="H48" s="29"/>
      <c r="I48" s="29">
        <f t="shared" si="1"/>
        <v>25</v>
      </c>
      <c r="J48" s="29">
        <f t="shared" si="2"/>
        <v>25</v>
      </c>
      <c r="K48" s="29">
        <v>579</v>
      </c>
      <c r="L48" s="29"/>
      <c r="M48" s="29">
        <f t="shared" si="3"/>
        <v>579</v>
      </c>
      <c r="N48" s="29">
        <f t="shared" si="4"/>
        <v>23160</v>
      </c>
      <c r="O48" s="22" t="s">
        <v>88</v>
      </c>
    </row>
    <row r="49" spans="1:15" ht="20.100000000000001" customHeight="1">
      <c r="A49" s="85"/>
      <c r="B49" s="3" t="s">
        <v>83</v>
      </c>
      <c r="C49" s="3"/>
      <c r="D49" s="29">
        <v>0</v>
      </c>
      <c r="E49" s="29">
        <v>0</v>
      </c>
      <c r="F49" s="29">
        <f t="shared" si="0"/>
        <v>0</v>
      </c>
      <c r="G49" s="29">
        <v>0</v>
      </c>
      <c r="H49" s="29">
        <v>0</v>
      </c>
      <c r="I49" s="29">
        <f t="shared" si="1"/>
        <v>0</v>
      </c>
      <c r="J49" s="29">
        <f t="shared" si="2"/>
        <v>0</v>
      </c>
      <c r="K49" s="29">
        <v>0</v>
      </c>
      <c r="L49" s="29">
        <v>0</v>
      </c>
      <c r="M49" s="29">
        <f t="shared" si="3"/>
        <v>0</v>
      </c>
      <c r="N49" s="29"/>
      <c r="O49" s="22" t="s">
        <v>88</v>
      </c>
    </row>
    <row r="50" spans="1:15" ht="20.100000000000001" customHeight="1">
      <c r="A50" s="86"/>
      <c r="B50" s="12" t="s">
        <v>84</v>
      </c>
      <c r="C50" s="13"/>
      <c r="D50" s="29">
        <f>SUM(D45:D49)</f>
        <v>78</v>
      </c>
      <c r="E50" s="66">
        <f t="shared" ref="E50:M50" si="14">SUM(E45:E49)</f>
        <v>0</v>
      </c>
      <c r="F50" s="66">
        <f t="shared" si="14"/>
        <v>78</v>
      </c>
      <c r="G50" s="66">
        <f t="shared" si="14"/>
        <v>411</v>
      </c>
      <c r="H50" s="66">
        <f t="shared" si="14"/>
        <v>0</v>
      </c>
      <c r="I50" s="66">
        <f t="shared" si="14"/>
        <v>411</v>
      </c>
      <c r="J50" s="66">
        <f t="shared" si="14"/>
        <v>489</v>
      </c>
      <c r="K50" s="66">
        <f t="shared" si="14"/>
        <v>1051.4000000000001</v>
      </c>
      <c r="L50" s="66">
        <f t="shared" si="14"/>
        <v>0</v>
      </c>
      <c r="M50" s="66">
        <f t="shared" si="14"/>
        <v>1051.4000000000001</v>
      </c>
      <c r="N50" s="29">
        <f t="shared" si="4"/>
        <v>2558.150851581509</v>
      </c>
      <c r="O50" s="22" t="s">
        <v>88</v>
      </c>
    </row>
    <row r="51" spans="1:15" ht="20.100000000000001" customHeight="1">
      <c r="A51" s="87" t="s">
        <v>85</v>
      </c>
      <c r="B51" s="88"/>
      <c r="C51" s="89"/>
      <c r="D51" s="29">
        <f>D50+D44+D33+D27+D24+D19+D16+D7</f>
        <v>324.60000000000002</v>
      </c>
      <c r="E51" s="66">
        <f t="shared" ref="E51:M51" si="15">E50+E44+E33+E27+E24+E19+E16+E7</f>
        <v>0</v>
      </c>
      <c r="F51" s="66">
        <f t="shared" si="15"/>
        <v>324.60000000000002</v>
      </c>
      <c r="G51" s="66">
        <f t="shared" si="15"/>
        <v>3980.8</v>
      </c>
      <c r="H51" s="66">
        <f t="shared" si="15"/>
        <v>0</v>
      </c>
      <c r="I51" s="66">
        <f t="shared" si="15"/>
        <v>3980.8</v>
      </c>
      <c r="J51" s="66">
        <f t="shared" si="15"/>
        <v>4305.3999999999996</v>
      </c>
      <c r="K51" s="66">
        <f t="shared" si="15"/>
        <v>36048.400000000001</v>
      </c>
      <c r="L51" s="66">
        <f t="shared" si="15"/>
        <v>0</v>
      </c>
      <c r="M51" s="66">
        <f t="shared" si="15"/>
        <v>36048.400000000001</v>
      </c>
      <c r="N51" s="29"/>
      <c r="O51" s="22" t="s">
        <v>88</v>
      </c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tabSelected="1" zoomScale="98" zoomScaleNormal="98" workbookViewId="0">
      <selection activeCell="C53" sqref="C53"/>
    </sheetView>
  </sheetViews>
  <sheetFormatPr defaultRowHeight="15"/>
  <cols>
    <col min="1" max="1" width="9.140625" customWidth="1"/>
    <col min="2" max="2" width="20.28515625" customWidth="1"/>
    <col min="3" max="3" width="15.7109375" customWidth="1"/>
    <col min="4" max="4" width="7.5703125" customWidth="1"/>
    <col min="5" max="5" width="7.140625" customWidth="1"/>
    <col min="6" max="6" width="9.28515625" bestFit="1" customWidth="1"/>
    <col min="7" max="7" width="9.42578125" customWidth="1"/>
    <col min="8" max="8" width="7.28515625" customWidth="1"/>
    <col min="9" max="9" width="8.85546875" customWidth="1"/>
    <col min="10" max="10" width="9.140625" customWidth="1"/>
    <col min="11" max="11" width="11" customWidth="1"/>
    <col min="12" max="12" width="6.5703125" customWidth="1"/>
    <col min="13" max="13" width="11.7109375" customWidth="1"/>
    <col min="14" max="14" width="9.42578125" bestFit="1" customWidth="1"/>
    <col min="15" max="15" width="6.28515625" customWidth="1"/>
  </cols>
  <sheetData>
    <row r="1" spans="1:15" ht="19.5">
      <c r="A1" s="109" t="s">
        <v>126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9.5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19.5">
      <c r="A3" s="101"/>
      <c r="B3" s="102"/>
      <c r="C3" s="103"/>
      <c r="D3" s="80" t="s">
        <v>32</v>
      </c>
      <c r="E3" s="80" t="s">
        <v>33</v>
      </c>
      <c r="F3" s="80" t="s">
        <v>0</v>
      </c>
      <c r="G3" s="80" t="s">
        <v>32</v>
      </c>
      <c r="H3" s="80" t="s">
        <v>33</v>
      </c>
      <c r="I3" s="80" t="s">
        <v>0</v>
      </c>
      <c r="J3" s="96"/>
      <c r="K3" s="80" t="s">
        <v>32</v>
      </c>
      <c r="L3" s="80" t="s">
        <v>33</v>
      </c>
      <c r="M3" s="80" t="s">
        <v>0</v>
      </c>
      <c r="N3" s="80" t="s">
        <v>32</v>
      </c>
      <c r="O3" s="80" t="s">
        <v>33</v>
      </c>
    </row>
    <row r="4" spans="1:15" ht="19.5" customHeight="1">
      <c r="A4" s="97" t="s">
        <v>34</v>
      </c>
      <c r="B4" s="81" t="s">
        <v>35</v>
      </c>
      <c r="C4" s="82"/>
      <c r="D4" s="83">
        <v>731.5</v>
      </c>
      <c r="E4" s="83">
        <v>0</v>
      </c>
      <c r="F4" s="83">
        <v>731.5</v>
      </c>
      <c r="G4" s="83">
        <v>19470.2</v>
      </c>
      <c r="H4" s="83">
        <v>0</v>
      </c>
      <c r="I4" s="83">
        <v>19470.2</v>
      </c>
      <c r="J4" s="83">
        <v>20201.7</v>
      </c>
      <c r="K4" s="83">
        <v>229960.65</v>
      </c>
      <c r="L4" s="83">
        <v>0</v>
      </c>
      <c r="M4" s="83">
        <v>229960.65</v>
      </c>
      <c r="N4" s="83">
        <v>11810.903329190249</v>
      </c>
      <c r="O4" s="83" t="s">
        <v>88</v>
      </c>
    </row>
    <row r="5" spans="1:15" ht="19.5">
      <c r="A5" s="97"/>
      <c r="B5" s="81" t="s">
        <v>36</v>
      </c>
      <c r="C5" s="82"/>
      <c r="D5" s="83">
        <v>58.8</v>
      </c>
      <c r="E5" s="83">
        <v>0</v>
      </c>
      <c r="F5" s="83">
        <v>58.8</v>
      </c>
      <c r="G5" s="83">
        <v>864.9</v>
      </c>
      <c r="H5" s="83">
        <v>0</v>
      </c>
      <c r="I5" s="83">
        <v>864.9</v>
      </c>
      <c r="J5" s="83">
        <v>923.7</v>
      </c>
      <c r="K5" s="83">
        <v>4361.1299999999992</v>
      </c>
      <c r="L5" s="83">
        <v>0</v>
      </c>
      <c r="M5" s="83">
        <v>4361.1299999999992</v>
      </c>
      <c r="N5" s="83">
        <v>5042.3517169614979</v>
      </c>
      <c r="O5" s="83" t="s">
        <v>88</v>
      </c>
    </row>
    <row r="6" spans="1:15" ht="19.5">
      <c r="A6" s="97"/>
      <c r="B6" s="81" t="s">
        <v>37</v>
      </c>
      <c r="C6" s="82"/>
      <c r="D6" s="83">
        <v>242.6</v>
      </c>
      <c r="E6" s="83">
        <v>0</v>
      </c>
      <c r="F6" s="83">
        <v>242.6</v>
      </c>
      <c r="G6" s="83">
        <v>2189.1999999999998</v>
      </c>
      <c r="H6" s="83">
        <v>0</v>
      </c>
      <c r="I6" s="83">
        <v>2189.1999999999998</v>
      </c>
      <c r="J6" s="83">
        <v>2431.8000000000002</v>
      </c>
      <c r="K6" s="83">
        <v>25985.919999999998</v>
      </c>
      <c r="L6" s="83">
        <v>0</v>
      </c>
      <c r="M6" s="83">
        <v>25985.919999999998</v>
      </c>
      <c r="N6" s="83">
        <v>11870.052987392655</v>
      </c>
      <c r="O6" s="83" t="s">
        <v>88</v>
      </c>
    </row>
    <row r="7" spans="1:15" ht="19.5">
      <c r="A7" s="97"/>
      <c r="B7" s="81" t="s">
        <v>38</v>
      </c>
      <c r="C7" s="82"/>
      <c r="D7" s="83">
        <v>1032.9000000000001</v>
      </c>
      <c r="E7" s="83">
        <v>0</v>
      </c>
      <c r="F7" s="83">
        <v>1032.9000000000001</v>
      </c>
      <c r="G7" s="83">
        <v>22524.3</v>
      </c>
      <c r="H7" s="83">
        <v>0</v>
      </c>
      <c r="I7" s="83">
        <v>22524.3</v>
      </c>
      <c r="J7" s="83">
        <v>23557.199999999997</v>
      </c>
      <c r="K7" s="83">
        <v>260307.7</v>
      </c>
      <c r="L7" s="83">
        <v>0</v>
      </c>
      <c r="M7" s="83">
        <v>260307.7</v>
      </c>
      <c r="N7" s="83">
        <v>11556.749821304104</v>
      </c>
      <c r="O7" s="83" t="s">
        <v>88</v>
      </c>
    </row>
    <row r="8" spans="1:15" ht="19.5" customHeight="1">
      <c r="A8" s="84" t="s">
        <v>39</v>
      </c>
      <c r="B8" s="78" t="s">
        <v>40</v>
      </c>
      <c r="C8" s="79"/>
      <c r="D8" s="83">
        <v>53.7</v>
      </c>
      <c r="E8" s="83">
        <v>0</v>
      </c>
      <c r="F8" s="83">
        <v>53.7</v>
      </c>
      <c r="G8" s="83">
        <v>1113.7</v>
      </c>
      <c r="H8" s="83">
        <v>0</v>
      </c>
      <c r="I8" s="83">
        <v>1113.7</v>
      </c>
      <c r="J8" s="83">
        <v>1167.3999999999999</v>
      </c>
      <c r="K8" s="83">
        <v>7123.8</v>
      </c>
      <c r="L8" s="83">
        <v>0</v>
      </c>
      <c r="M8" s="83">
        <v>7123.8</v>
      </c>
      <c r="N8" s="83">
        <v>6396.5161174463501</v>
      </c>
      <c r="O8" s="83" t="s">
        <v>88</v>
      </c>
    </row>
    <row r="9" spans="1:15" ht="19.5">
      <c r="A9" s="85"/>
      <c r="B9" s="81" t="s">
        <v>41</v>
      </c>
      <c r="C9" s="82"/>
      <c r="D9" s="83">
        <v>83.3</v>
      </c>
      <c r="E9" s="83">
        <v>0</v>
      </c>
      <c r="F9" s="83">
        <v>83.3</v>
      </c>
      <c r="G9" s="83">
        <v>925.30000000000007</v>
      </c>
      <c r="H9" s="83">
        <v>0</v>
      </c>
      <c r="I9" s="83">
        <v>925.30000000000007</v>
      </c>
      <c r="J9" s="83">
        <v>1008.5999999999999</v>
      </c>
      <c r="K9" s="83">
        <v>5997.01</v>
      </c>
      <c r="L9" s="83">
        <v>0</v>
      </c>
      <c r="M9" s="83">
        <v>5997.01</v>
      </c>
      <c r="N9" s="83">
        <v>6481.152058791743</v>
      </c>
      <c r="O9" s="83" t="s">
        <v>88</v>
      </c>
    </row>
    <row r="10" spans="1:15" ht="19.5">
      <c r="A10" s="85"/>
      <c r="B10" s="81" t="s">
        <v>42</v>
      </c>
      <c r="C10" s="82"/>
      <c r="D10" s="83">
        <v>25.1</v>
      </c>
      <c r="E10" s="83">
        <v>0</v>
      </c>
      <c r="F10" s="83">
        <v>25.1</v>
      </c>
      <c r="G10" s="83">
        <v>1216.28</v>
      </c>
      <c r="H10" s="83">
        <v>0</v>
      </c>
      <c r="I10" s="83">
        <v>1216.28</v>
      </c>
      <c r="J10" s="83">
        <v>1241.3800000000001</v>
      </c>
      <c r="K10" s="83">
        <v>10646.62</v>
      </c>
      <c r="L10" s="83">
        <v>0</v>
      </c>
      <c r="M10" s="83">
        <v>10646.62</v>
      </c>
      <c r="N10" s="83">
        <v>8753.4284868615778</v>
      </c>
      <c r="O10" s="83" t="s">
        <v>88</v>
      </c>
    </row>
    <row r="11" spans="1:15" ht="19.5">
      <c r="A11" s="85"/>
      <c r="B11" s="81" t="s">
        <v>43</v>
      </c>
      <c r="C11" s="82"/>
      <c r="D11" s="83">
        <v>44</v>
      </c>
      <c r="E11" s="83">
        <v>0</v>
      </c>
      <c r="F11" s="83">
        <v>44</v>
      </c>
      <c r="G11" s="83">
        <v>567.1</v>
      </c>
      <c r="H11" s="83">
        <v>0</v>
      </c>
      <c r="I11" s="83">
        <v>567.1</v>
      </c>
      <c r="J11" s="83">
        <v>611.1</v>
      </c>
      <c r="K11" s="83">
        <v>7599.27</v>
      </c>
      <c r="L11" s="83">
        <v>0</v>
      </c>
      <c r="M11" s="83">
        <v>7599.27</v>
      </c>
      <c r="N11" s="83">
        <v>13400.229236466232</v>
      </c>
      <c r="O11" s="83" t="s">
        <v>88</v>
      </c>
    </row>
    <row r="12" spans="1:15" ht="19.5">
      <c r="A12" s="85"/>
      <c r="B12" s="81" t="s">
        <v>44</v>
      </c>
      <c r="C12" s="82"/>
      <c r="D12" s="83">
        <v>137.5</v>
      </c>
      <c r="E12" s="83">
        <v>0</v>
      </c>
      <c r="F12" s="83">
        <v>137.5</v>
      </c>
      <c r="G12" s="83">
        <v>1620</v>
      </c>
      <c r="H12" s="83">
        <v>0</v>
      </c>
      <c r="I12" s="83">
        <v>1620</v>
      </c>
      <c r="J12" s="83">
        <v>1757.5</v>
      </c>
      <c r="K12" s="83">
        <v>13008.579999999998</v>
      </c>
      <c r="L12" s="83">
        <v>0</v>
      </c>
      <c r="M12" s="83">
        <v>13008.579999999998</v>
      </c>
      <c r="N12" s="83">
        <v>8029.9876543209866</v>
      </c>
      <c r="O12" s="83" t="s">
        <v>88</v>
      </c>
    </row>
    <row r="13" spans="1:15" ht="19.5">
      <c r="A13" s="85"/>
      <c r="B13" s="81" t="s">
        <v>45</v>
      </c>
      <c r="C13" s="82"/>
      <c r="D13" s="83">
        <v>8.5</v>
      </c>
      <c r="E13" s="83">
        <v>0</v>
      </c>
      <c r="F13" s="83">
        <v>8.5</v>
      </c>
      <c r="G13" s="83">
        <v>22</v>
      </c>
      <c r="H13" s="83">
        <v>0</v>
      </c>
      <c r="I13" s="83">
        <v>22</v>
      </c>
      <c r="J13" s="83">
        <v>30.5</v>
      </c>
      <c r="K13" s="83">
        <v>60</v>
      </c>
      <c r="L13" s="83">
        <v>0</v>
      </c>
      <c r="M13" s="83">
        <v>60</v>
      </c>
      <c r="N13" s="83">
        <v>2727.2727272727275</v>
      </c>
      <c r="O13" s="83" t="s">
        <v>88</v>
      </c>
    </row>
    <row r="14" spans="1:15" ht="19.5">
      <c r="A14" s="85"/>
      <c r="B14" s="81" t="s">
        <v>46</v>
      </c>
      <c r="C14" s="82"/>
      <c r="D14" s="83">
        <v>127.5</v>
      </c>
      <c r="E14" s="83">
        <v>0</v>
      </c>
      <c r="F14" s="83">
        <v>127.5</v>
      </c>
      <c r="G14" s="83">
        <v>2190.1999999999998</v>
      </c>
      <c r="H14" s="83">
        <v>0</v>
      </c>
      <c r="I14" s="83">
        <v>2190.1999999999998</v>
      </c>
      <c r="J14" s="83">
        <v>2317.6999999999998</v>
      </c>
      <c r="K14" s="83">
        <v>14792.23</v>
      </c>
      <c r="L14" s="83">
        <v>0</v>
      </c>
      <c r="M14" s="83">
        <v>14792.23</v>
      </c>
      <c r="N14" s="83">
        <v>6753.8261345995807</v>
      </c>
      <c r="O14" s="83" t="s">
        <v>88</v>
      </c>
    </row>
    <row r="15" spans="1:15" ht="19.5">
      <c r="A15" s="85"/>
      <c r="B15" s="81" t="s">
        <v>47</v>
      </c>
      <c r="C15" s="82"/>
      <c r="D15" s="83">
        <v>16.7</v>
      </c>
      <c r="E15" s="83">
        <v>0</v>
      </c>
      <c r="F15" s="83">
        <v>16.7</v>
      </c>
      <c r="G15" s="83">
        <v>104.5</v>
      </c>
      <c r="H15" s="83">
        <v>0</v>
      </c>
      <c r="I15" s="83">
        <v>104.5</v>
      </c>
      <c r="J15" s="83">
        <v>121.2</v>
      </c>
      <c r="K15" s="83">
        <v>1378.9</v>
      </c>
      <c r="L15" s="83">
        <v>0</v>
      </c>
      <c r="M15" s="83">
        <v>1378.9</v>
      </c>
      <c r="N15" s="83">
        <v>13195.215311004784</v>
      </c>
      <c r="O15" s="83" t="s">
        <v>88</v>
      </c>
    </row>
    <row r="16" spans="1:15" ht="19.5">
      <c r="A16" s="86"/>
      <c r="B16" s="78" t="s">
        <v>94</v>
      </c>
      <c r="C16" s="78"/>
      <c r="D16" s="83">
        <v>496.29999999999995</v>
      </c>
      <c r="E16" s="83">
        <v>0</v>
      </c>
      <c r="F16" s="83">
        <v>496.29999999999995</v>
      </c>
      <c r="G16" s="83">
        <v>7759.08</v>
      </c>
      <c r="H16" s="83">
        <v>0</v>
      </c>
      <c r="I16" s="83">
        <v>7759.08</v>
      </c>
      <c r="J16" s="83">
        <v>8255.380000000001</v>
      </c>
      <c r="K16" s="83">
        <v>60606.409999999996</v>
      </c>
      <c r="L16" s="83">
        <v>0</v>
      </c>
      <c r="M16" s="83">
        <v>60606.409999999996</v>
      </c>
      <c r="N16" s="83">
        <v>7811.0304314429022</v>
      </c>
      <c r="O16" s="83"/>
    </row>
    <row r="17" spans="1:15" ht="19.5" customHeight="1">
      <c r="A17" s="90" t="s">
        <v>49</v>
      </c>
      <c r="B17" s="78" t="s">
        <v>50</v>
      </c>
      <c r="C17" s="79"/>
      <c r="D17" s="83">
        <v>196.4</v>
      </c>
      <c r="E17" s="83">
        <v>36.5</v>
      </c>
      <c r="F17" s="83">
        <v>232.9</v>
      </c>
      <c r="G17" s="83">
        <v>6138.2000000000007</v>
      </c>
      <c r="H17" s="83">
        <v>5.5</v>
      </c>
      <c r="I17" s="83">
        <v>6143.7000000000007</v>
      </c>
      <c r="J17" s="83">
        <v>6376.6</v>
      </c>
      <c r="K17" s="83">
        <v>60777.55</v>
      </c>
      <c r="L17" s="83">
        <v>12</v>
      </c>
      <c r="M17" s="83">
        <v>60789.55</v>
      </c>
      <c r="N17" s="83">
        <v>9901.526506141865</v>
      </c>
      <c r="O17" s="83">
        <v>2181.818181818182</v>
      </c>
    </row>
    <row r="18" spans="1:15" ht="19.5">
      <c r="A18" s="91"/>
      <c r="B18" s="78" t="s">
        <v>51</v>
      </c>
      <c r="C18" s="79"/>
      <c r="D18" s="83">
        <v>4</v>
      </c>
      <c r="E18" s="83">
        <v>0</v>
      </c>
      <c r="F18" s="83">
        <v>4</v>
      </c>
      <c r="G18" s="83">
        <v>97</v>
      </c>
      <c r="H18" s="83">
        <v>0</v>
      </c>
      <c r="I18" s="83">
        <v>97</v>
      </c>
      <c r="J18" s="83">
        <v>101</v>
      </c>
      <c r="K18" s="83">
        <v>628.44000000000005</v>
      </c>
      <c r="L18" s="83">
        <v>0</v>
      </c>
      <c r="M18" s="83">
        <v>628.44000000000005</v>
      </c>
      <c r="N18" s="83">
        <v>6478.7628865979377</v>
      </c>
      <c r="O18" s="83"/>
    </row>
    <row r="19" spans="1:15" ht="19.5">
      <c r="A19" s="92"/>
      <c r="B19" s="14" t="s">
        <v>93</v>
      </c>
      <c r="C19" s="79"/>
      <c r="D19" s="83">
        <v>200.4</v>
      </c>
      <c r="E19" s="83">
        <v>36.5</v>
      </c>
      <c r="F19" s="83">
        <v>236.9</v>
      </c>
      <c r="G19" s="83">
        <v>6235.2000000000007</v>
      </c>
      <c r="H19" s="83">
        <v>5.5</v>
      </c>
      <c r="I19" s="83">
        <v>6240.7000000000007</v>
      </c>
      <c r="J19" s="83">
        <v>6477.6</v>
      </c>
      <c r="K19" s="83">
        <v>61405.990000000005</v>
      </c>
      <c r="L19" s="83">
        <v>12</v>
      </c>
      <c r="M19" s="83">
        <v>61417.990000000005</v>
      </c>
      <c r="N19" s="83">
        <v>9848.2791249679249</v>
      </c>
      <c r="O19" s="83">
        <v>2181.818181818182</v>
      </c>
    </row>
    <row r="20" spans="1:15" ht="19.5" customHeight="1">
      <c r="A20" s="84" t="s">
        <v>53</v>
      </c>
      <c r="B20" s="78" t="s">
        <v>54</v>
      </c>
      <c r="C20" s="79"/>
      <c r="D20" s="83">
        <v>2578</v>
      </c>
      <c r="E20" s="83">
        <v>0</v>
      </c>
      <c r="F20" s="83">
        <v>2578</v>
      </c>
      <c r="G20" s="83">
        <v>7004.4000000000005</v>
      </c>
      <c r="H20" s="83">
        <v>0</v>
      </c>
      <c r="I20" s="83">
        <v>7004.4000000000005</v>
      </c>
      <c r="J20" s="83">
        <v>9582.4000000000015</v>
      </c>
      <c r="K20" s="83">
        <v>10728.279999999999</v>
      </c>
      <c r="L20" s="83">
        <v>0</v>
      </c>
      <c r="M20" s="83">
        <v>10728.279999999999</v>
      </c>
      <c r="N20" s="83">
        <v>1531.6486779738445</v>
      </c>
      <c r="O20" s="83"/>
    </row>
    <row r="21" spans="1:15" ht="19.5">
      <c r="A21" s="85"/>
      <c r="B21" s="78" t="s">
        <v>55</v>
      </c>
      <c r="C21" s="79"/>
      <c r="D21" s="83">
        <v>990.5</v>
      </c>
      <c r="E21" s="83">
        <v>2381</v>
      </c>
      <c r="F21" s="83">
        <v>3371.5</v>
      </c>
      <c r="G21" s="83">
        <v>6700.3</v>
      </c>
      <c r="H21" s="83">
        <v>1793.5</v>
      </c>
      <c r="I21" s="83">
        <v>8493.7999999999993</v>
      </c>
      <c r="J21" s="83">
        <v>11865.3</v>
      </c>
      <c r="K21" s="83">
        <v>12459.31</v>
      </c>
      <c r="L21" s="83">
        <v>766</v>
      </c>
      <c r="M21" s="83">
        <v>13225.31</v>
      </c>
      <c r="N21" s="83">
        <v>1859.5152455860184</v>
      </c>
      <c r="O21" s="83">
        <v>427.09785335935322</v>
      </c>
    </row>
    <row r="22" spans="1:15" ht="19.5">
      <c r="A22" s="85"/>
      <c r="B22" s="78" t="s">
        <v>56</v>
      </c>
      <c r="C22" s="79"/>
      <c r="D22" s="83">
        <v>547.20000000000005</v>
      </c>
      <c r="E22" s="83">
        <v>0</v>
      </c>
      <c r="F22" s="83">
        <v>547.20000000000005</v>
      </c>
      <c r="G22" s="83">
        <v>3475</v>
      </c>
      <c r="H22" s="83">
        <v>0</v>
      </c>
      <c r="I22" s="83">
        <v>3475</v>
      </c>
      <c r="J22" s="83">
        <v>4022.2</v>
      </c>
      <c r="K22" s="83">
        <v>7295.1799999999994</v>
      </c>
      <c r="L22" s="83">
        <v>0</v>
      </c>
      <c r="M22" s="83">
        <v>7295.1799999999994</v>
      </c>
      <c r="N22" s="83">
        <v>2099.3323741007193</v>
      </c>
      <c r="O22" s="83"/>
    </row>
    <row r="23" spans="1:15" ht="19.5">
      <c r="A23" s="85"/>
      <c r="B23" s="78" t="s">
        <v>57</v>
      </c>
      <c r="C23" s="79"/>
      <c r="D23" s="83">
        <v>0.2</v>
      </c>
      <c r="E23" s="83">
        <v>0</v>
      </c>
      <c r="F23" s="83">
        <v>0.2</v>
      </c>
      <c r="G23" s="83">
        <v>2.2000000000000002</v>
      </c>
      <c r="H23" s="83">
        <v>0</v>
      </c>
      <c r="I23" s="83">
        <v>2.2000000000000002</v>
      </c>
      <c r="J23" s="83">
        <v>2.4</v>
      </c>
      <c r="K23" s="83">
        <v>2.21</v>
      </c>
      <c r="L23" s="83">
        <v>0</v>
      </c>
      <c r="M23" s="83">
        <v>2.21</v>
      </c>
      <c r="N23" s="83">
        <v>1004.5454545454545</v>
      </c>
      <c r="O23" s="83"/>
    </row>
    <row r="24" spans="1:15" ht="19.5">
      <c r="A24" s="86"/>
      <c r="B24" s="78" t="s">
        <v>92</v>
      </c>
      <c r="C24" s="79"/>
      <c r="D24" s="83">
        <v>4115.8999999999996</v>
      </c>
      <c r="E24" s="83">
        <v>2381</v>
      </c>
      <c r="F24" s="83">
        <v>6496.9000000000005</v>
      </c>
      <c r="G24" s="83">
        <v>17181.900000000001</v>
      </c>
      <c r="H24" s="83">
        <v>1793.5</v>
      </c>
      <c r="I24" s="83">
        <v>18975.399999999998</v>
      </c>
      <c r="J24" s="83">
        <v>25472.300000000003</v>
      </c>
      <c r="K24" s="83">
        <v>30484.979999999996</v>
      </c>
      <c r="L24" s="83">
        <v>766</v>
      </c>
      <c r="M24" s="83">
        <v>31250.979999999996</v>
      </c>
      <c r="N24" s="83">
        <v>1774.2496464302546</v>
      </c>
      <c r="O24" s="83">
        <v>427.09785335935322</v>
      </c>
    </row>
    <row r="25" spans="1:15" ht="19.5" customHeight="1">
      <c r="A25" s="90" t="s">
        <v>89</v>
      </c>
      <c r="B25" s="78" t="s">
        <v>59</v>
      </c>
      <c r="C25" s="79"/>
      <c r="D25" s="83">
        <v>23.500000000000004</v>
      </c>
      <c r="E25" s="83">
        <v>0</v>
      </c>
      <c r="F25" s="83">
        <v>23.500000000000004</v>
      </c>
      <c r="G25" s="83">
        <v>14</v>
      </c>
      <c r="H25" s="83">
        <v>0</v>
      </c>
      <c r="I25" s="83">
        <v>14</v>
      </c>
      <c r="J25" s="83">
        <v>37.500000000000007</v>
      </c>
      <c r="K25" s="83">
        <v>12</v>
      </c>
      <c r="L25" s="83">
        <v>0</v>
      </c>
      <c r="M25" s="83">
        <v>12</v>
      </c>
      <c r="N25" s="83">
        <v>857.14285714285711</v>
      </c>
      <c r="O25" s="83"/>
    </row>
    <row r="26" spans="1:15" ht="19.5">
      <c r="A26" s="91"/>
      <c r="B26" s="78" t="s">
        <v>60</v>
      </c>
      <c r="C26" s="79"/>
      <c r="D26" s="83">
        <v>1.5</v>
      </c>
      <c r="E26" s="83">
        <v>0</v>
      </c>
      <c r="F26" s="83">
        <v>1.5</v>
      </c>
      <c r="G26" s="83">
        <v>8.1999999999999993</v>
      </c>
      <c r="H26" s="83">
        <v>0</v>
      </c>
      <c r="I26" s="83">
        <v>8.1999999999999993</v>
      </c>
      <c r="J26" s="83">
        <v>9.6999999999999993</v>
      </c>
      <c r="K26" s="83">
        <v>6.83</v>
      </c>
      <c r="L26" s="83">
        <v>0</v>
      </c>
      <c r="M26" s="83">
        <v>6.83</v>
      </c>
      <c r="N26" s="83">
        <v>832.92682926829275</v>
      </c>
      <c r="O26" s="83"/>
    </row>
    <row r="27" spans="1:15" ht="19.5">
      <c r="A27" s="92"/>
      <c r="B27" s="78" t="s">
        <v>95</v>
      </c>
      <c r="C27" s="79"/>
      <c r="D27" s="83">
        <v>25.000000000000004</v>
      </c>
      <c r="E27" s="83">
        <v>0</v>
      </c>
      <c r="F27" s="83">
        <v>25.000000000000004</v>
      </c>
      <c r="G27" s="83">
        <v>22.200000000000003</v>
      </c>
      <c r="H27" s="83">
        <v>0</v>
      </c>
      <c r="I27" s="83">
        <v>22.200000000000003</v>
      </c>
      <c r="J27" s="83">
        <v>47.20000000000001</v>
      </c>
      <c r="K27" s="83">
        <v>18.830000000000002</v>
      </c>
      <c r="L27" s="83">
        <v>0</v>
      </c>
      <c r="M27" s="83">
        <v>18.830000000000002</v>
      </c>
      <c r="N27" s="83">
        <v>848.19819819819827</v>
      </c>
      <c r="O27" s="83"/>
    </row>
    <row r="28" spans="1:15" ht="19.5" customHeight="1">
      <c r="A28" s="93" t="s">
        <v>62</v>
      </c>
      <c r="B28" s="78" t="s">
        <v>63</v>
      </c>
      <c r="C28" s="79"/>
      <c r="D28" s="83">
        <v>86</v>
      </c>
      <c r="E28" s="83">
        <v>0</v>
      </c>
      <c r="F28" s="83">
        <v>86</v>
      </c>
      <c r="G28" s="83">
        <v>287</v>
      </c>
      <c r="H28" s="83">
        <v>0</v>
      </c>
      <c r="I28" s="83">
        <v>287</v>
      </c>
      <c r="J28" s="83">
        <v>373</v>
      </c>
      <c r="K28" s="83">
        <v>508.3</v>
      </c>
      <c r="L28" s="83">
        <v>0</v>
      </c>
      <c r="M28" s="83">
        <v>508.3</v>
      </c>
      <c r="N28" s="83">
        <v>1771.0801393728223</v>
      </c>
      <c r="O28" s="83"/>
    </row>
    <row r="29" spans="1:15" ht="19.5">
      <c r="A29" s="94"/>
      <c r="B29" s="78" t="s">
        <v>64</v>
      </c>
      <c r="C29" s="79"/>
      <c r="D29" s="83">
        <v>370</v>
      </c>
      <c r="E29" s="83">
        <v>0</v>
      </c>
      <c r="F29" s="83">
        <v>370</v>
      </c>
      <c r="G29" s="83">
        <v>7292.7</v>
      </c>
      <c r="H29" s="83">
        <v>0</v>
      </c>
      <c r="I29" s="83">
        <v>7292.7</v>
      </c>
      <c r="J29" s="83">
        <v>7662.7</v>
      </c>
      <c r="K29" s="83">
        <v>81598.33</v>
      </c>
      <c r="L29" s="83">
        <v>0</v>
      </c>
      <c r="M29" s="83">
        <v>81598.33</v>
      </c>
      <c r="N29" s="83">
        <v>11189.042467124658</v>
      </c>
      <c r="O29" s="83"/>
    </row>
    <row r="30" spans="1:15" ht="19.5">
      <c r="A30" s="94"/>
      <c r="B30" s="78" t="s">
        <v>65</v>
      </c>
      <c r="C30" s="79"/>
      <c r="D30" s="83">
        <v>1</v>
      </c>
      <c r="E30" s="83">
        <v>0</v>
      </c>
      <c r="F30" s="83">
        <v>1</v>
      </c>
      <c r="G30" s="83">
        <v>112.3</v>
      </c>
      <c r="H30" s="83">
        <v>0</v>
      </c>
      <c r="I30" s="83">
        <v>112.3</v>
      </c>
      <c r="J30" s="83">
        <v>113.3</v>
      </c>
      <c r="K30" s="83">
        <v>716.92</v>
      </c>
      <c r="L30" s="83">
        <v>0</v>
      </c>
      <c r="M30" s="83">
        <v>716.92</v>
      </c>
      <c r="N30" s="83">
        <v>6383.9715048975959</v>
      </c>
      <c r="O30" s="83"/>
    </row>
    <row r="31" spans="1:15" ht="19.5">
      <c r="A31" s="94"/>
      <c r="B31" s="78" t="s">
        <v>66</v>
      </c>
      <c r="C31" s="79"/>
      <c r="D31" s="83">
        <v>1.2</v>
      </c>
      <c r="E31" s="83">
        <v>0</v>
      </c>
      <c r="F31" s="83">
        <v>1.2</v>
      </c>
      <c r="G31" s="83">
        <v>48.9</v>
      </c>
      <c r="H31" s="83">
        <v>0</v>
      </c>
      <c r="I31" s="83">
        <v>48.9</v>
      </c>
      <c r="J31" s="83">
        <v>50.1</v>
      </c>
      <c r="K31" s="83">
        <v>331.5</v>
      </c>
      <c r="L31" s="83">
        <v>0</v>
      </c>
      <c r="M31" s="83">
        <v>331.5</v>
      </c>
      <c r="N31" s="83">
        <v>6779.1411042944783</v>
      </c>
      <c r="O31" s="83"/>
    </row>
    <row r="32" spans="1:15" ht="19.5">
      <c r="A32" s="94"/>
      <c r="B32" s="78" t="s">
        <v>67</v>
      </c>
      <c r="C32" s="79"/>
      <c r="D32" s="83">
        <v>47</v>
      </c>
      <c r="E32" s="83">
        <v>0</v>
      </c>
      <c r="F32" s="83">
        <v>47</v>
      </c>
      <c r="G32" s="83">
        <v>952</v>
      </c>
      <c r="H32" s="83">
        <v>0</v>
      </c>
      <c r="I32" s="83">
        <v>952</v>
      </c>
      <c r="J32" s="83">
        <v>999</v>
      </c>
      <c r="K32" s="83">
        <v>1172.0999999999999</v>
      </c>
      <c r="L32" s="83">
        <v>0</v>
      </c>
      <c r="M32" s="83">
        <v>1172.0999999999999</v>
      </c>
      <c r="N32" s="83">
        <v>1231.1974789915967</v>
      </c>
      <c r="O32" s="83"/>
    </row>
    <row r="33" spans="1:15" ht="20.25" thickBot="1">
      <c r="A33" s="94"/>
      <c r="B33" s="60" t="s">
        <v>96</v>
      </c>
      <c r="C33" s="61"/>
      <c r="D33" s="83">
        <v>505.2</v>
      </c>
      <c r="E33" s="83">
        <v>0</v>
      </c>
      <c r="F33" s="83">
        <v>505.2</v>
      </c>
      <c r="G33" s="83">
        <v>8692.9</v>
      </c>
      <c r="H33" s="83">
        <v>0</v>
      </c>
      <c r="I33" s="83">
        <v>8692.9</v>
      </c>
      <c r="J33" s="83">
        <v>9198.0999999999985</v>
      </c>
      <c r="K33" s="83">
        <v>84327.15</v>
      </c>
      <c r="L33" s="83">
        <v>0</v>
      </c>
      <c r="M33" s="83">
        <v>84327.15</v>
      </c>
      <c r="N33" s="83">
        <v>9700.6925191823211</v>
      </c>
      <c r="O33" s="83"/>
    </row>
    <row r="34" spans="1:15" ht="19.5" customHeight="1">
      <c r="A34" s="110" t="s">
        <v>69</v>
      </c>
      <c r="B34" s="110" t="s">
        <v>70</v>
      </c>
      <c r="C34" s="63" t="s">
        <v>71</v>
      </c>
      <c r="D34" s="83">
        <v>0</v>
      </c>
      <c r="E34" s="83">
        <v>0</v>
      </c>
      <c r="F34" s="83">
        <v>0</v>
      </c>
      <c r="G34" s="83">
        <v>876.30000000000007</v>
      </c>
      <c r="H34" s="83">
        <v>0</v>
      </c>
      <c r="I34" s="83">
        <v>876.30000000000007</v>
      </c>
      <c r="J34" s="83">
        <v>876.30000000000007</v>
      </c>
      <c r="K34" s="83">
        <v>156754</v>
      </c>
      <c r="L34" s="83">
        <v>0</v>
      </c>
      <c r="M34" s="83">
        <v>156754</v>
      </c>
      <c r="N34" s="83">
        <v>178881.66153143899</v>
      </c>
      <c r="O34" s="83"/>
    </row>
    <row r="35" spans="1:15" ht="19.5">
      <c r="A35" s="94"/>
      <c r="B35" s="94"/>
      <c r="C35" s="3" t="s">
        <v>22</v>
      </c>
      <c r="D35" s="83">
        <v>0</v>
      </c>
      <c r="E35" s="83">
        <v>0</v>
      </c>
      <c r="F35" s="83">
        <v>0</v>
      </c>
      <c r="G35" s="83">
        <v>169.30000000000004</v>
      </c>
      <c r="H35" s="83">
        <v>0</v>
      </c>
      <c r="I35" s="83">
        <v>169.30000000000004</v>
      </c>
      <c r="J35" s="83">
        <v>169.30000000000004</v>
      </c>
      <c r="K35" s="83">
        <v>31238</v>
      </c>
      <c r="L35" s="83">
        <v>0</v>
      </c>
      <c r="M35" s="83">
        <v>31238</v>
      </c>
      <c r="N35" s="83">
        <v>184512.69935026576</v>
      </c>
      <c r="O35" s="83"/>
    </row>
    <row r="36" spans="1:15" ht="19.5">
      <c r="A36" s="94"/>
      <c r="B36" s="94"/>
      <c r="C36" s="3" t="s">
        <v>23</v>
      </c>
      <c r="D36" s="83">
        <v>0</v>
      </c>
      <c r="E36" s="83">
        <v>0</v>
      </c>
      <c r="F36" s="83">
        <v>0</v>
      </c>
      <c r="G36" s="83">
        <v>577.79999999999984</v>
      </c>
      <c r="H36" s="83">
        <v>0</v>
      </c>
      <c r="I36" s="83">
        <v>577.79999999999984</v>
      </c>
      <c r="J36" s="83">
        <v>577.79999999999984</v>
      </c>
      <c r="K36" s="83">
        <v>79565</v>
      </c>
      <c r="L36" s="83">
        <v>0</v>
      </c>
      <c r="M36" s="83">
        <v>79565</v>
      </c>
      <c r="N36" s="83">
        <v>137703.35756317069</v>
      </c>
      <c r="O36" s="83"/>
    </row>
    <row r="37" spans="1:15" ht="19.5">
      <c r="A37" s="94"/>
      <c r="B37" s="94"/>
      <c r="C37" s="3" t="s">
        <v>24</v>
      </c>
      <c r="D37" s="83">
        <v>0</v>
      </c>
      <c r="E37" s="83">
        <v>0</v>
      </c>
      <c r="F37" s="83">
        <v>0</v>
      </c>
      <c r="G37" s="83">
        <v>31.8</v>
      </c>
      <c r="H37" s="83">
        <v>0</v>
      </c>
      <c r="I37" s="83">
        <v>31.8</v>
      </c>
      <c r="J37" s="83">
        <v>31.8</v>
      </c>
      <c r="K37" s="83">
        <v>6351</v>
      </c>
      <c r="L37" s="83">
        <v>0</v>
      </c>
      <c r="M37" s="83">
        <v>6351</v>
      </c>
      <c r="N37" s="83">
        <v>199716.98113207548</v>
      </c>
      <c r="O37" s="83"/>
    </row>
    <row r="38" spans="1:15" ht="19.5">
      <c r="A38" s="94"/>
      <c r="B38" s="94"/>
      <c r="C38" s="3" t="s">
        <v>25</v>
      </c>
      <c r="D38" s="83">
        <v>0</v>
      </c>
      <c r="E38" s="83">
        <v>0</v>
      </c>
      <c r="F38" s="83">
        <v>0</v>
      </c>
      <c r="G38" s="83">
        <v>384.2</v>
      </c>
      <c r="H38" s="83">
        <v>0</v>
      </c>
      <c r="I38" s="83">
        <v>384.2</v>
      </c>
      <c r="J38" s="83">
        <v>384.2</v>
      </c>
      <c r="K38" s="83">
        <v>26155</v>
      </c>
      <c r="L38" s="83">
        <v>0</v>
      </c>
      <c r="M38" s="83">
        <v>26155</v>
      </c>
      <c r="N38" s="83">
        <v>68076.52264445601</v>
      </c>
      <c r="O38" s="83"/>
    </row>
    <row r="39" spans="1:15" ht="19.5">
      <c r="A39" s="94"/>
      <c r="B39" s="95"/>
      <c r="C39" s="59" t="s">
        <v>72</v>
      </c>
      <c r="D39" s="83">
        <v>0</v>
      </c>
      <c r="E39" s="83">
        <v>0</v>
      </c>
      <c r="F39" s="83">
        <v>0</v>
      </c>
      <c r="G39" s="83">
        <v>2039.3999999999994</v>
      </c>
      <c r="H39" s="83">
        <v>0</v>
      </c>
      <c r="I39" s="83">
        <v>2039.3999999999994</v>
      </c>
      <c r="J39" s="83">
        <v>2039.3999999999994</v>
      </c>
      <c r="K39" s="83">
        <v>300063</v>
      </c>
      <c r="L39" s="83">
        <v>0</v>
      </c>
      <c r="M39" s="83">
        <v>300063</v>
      </c>
      <c r="N39" s="83">
        <v>147132.98028832013</v>
      </c>
      <c r="O39" s="83"/>
    </row>
    <row r="40" spans="1:15" ht="39" customHeight="1">
      <c r="A40" s="94"/>
      <c r="B40" s="93" t="s">
        <v>73</v>
      </c>
      <c r="C40" s="3" t="s">
        <v>21</v>
      </c>
      <c r="D40" s="83">
        <v>0</v>
      </c>
      <c r="E40" s="83">
        <v>0</v>
      </c>
      <c r="F40" s="83">
        <v>0</v>
      </c>
      <c r="G40" s="83">
        <v>15.2</v>
      </c>
      <c r="H40" s="83">
        <v>0</v>
      </c>
      <c r="I40" s="83">
        <v>15.2</v>
      </c>
      <c r="J40" s="83">
        <v>15.2</v>
      </c>
      <c r="K40" s="83">
        <v>254</v>
      </c>
      <c r="L40" s="83">
        <v>0</v>
      </c>
      <c r="M40" s="83">
        <v>254</v>
      </c>
      <c r="N40" s="83">
        <v>16710.526315789473</v>
      </c>
      <c r="O40" s="83"/>
    </row>
    <row r="41" spans="1:15" ht="19.5">
      <c r="A41" s="94"/>
      <c r="B41" s="94"/>
      <c r="C41" s="3" t="s">
        <v>74</v>
      </c>
      <c r="D41" s="83">
        <v>0</v>
      </c>
      <c r="E41" s="83">
        <v>0</v>
      </c>
      <c r="F41" s="83">
        <v>0</v>
      </c>
      <c r="G41" s="83">
        <v>11</v>
      </c>
      <c r="H41" s="83">
        <v>0</v>
      </c>
      <c r="I41" s="83">
        <v>11</v>
      </c>
      <c r="J41" s="83">
        <v>11</v>
      </c>
      <c r="K41" s="83">
        <v>2490</v>
      </c>
      <c r="L41" s="83">
        <v>0</v>
      </c>
      <c r="M41" s="83">
        <v>2490</v>
      </c>
      <c r="N41" s="83">
        <v>226363.63636363635</v>
      </c>
      <c r="O41" s="83"/>
    </row>
    <row r="42" spans="1:15" ht="19.5">
      <c r="A42" s="94"/>
      <c r="B42" s="94"/>
      <c r="C42" s="3" t="s">
        <v>75</v>
      </c>
      <c r="D42" s="83">
        <v>0</v>
      </c>
      <c r="E42" s="83">
        <v>0</v>
      </c>
      <c r="F42" s="83">
        <v>0</v>
      </c>
      <c r="G42" s="83">
        <v>21.5</v>
      </c>
      <c r="H42" s="83">
        <v>0</v>
      </c>
      <c r="I42" s="83">
        <v>21.5</v>
      </c>
      <c r="J42" s="83">
        <v>21.5</v>
      </c>
      <c r="K42" s="83">
        <v>1894</v>
      </c>
      <c r="L42" s="83">
        <v>0</v>
      </c>
      <c r="M42" s="83">
        <v>1894</v>
      </c>
      <c r="N42" s="83">
        <v>88093.023255813954</v>
      </c>
      <c r="O42" s="83"/>
    </row>
    <row r="43" spans="1:15" ht="19.5">
      <c r="A43" s="94"/>
      <c r="B43" s="95"/>
      <c r="C43" s="59" t="s">
        <v>76</v>
      </c>
      <c r="D43" s="83">
        <v>0</v>
      </c>
      <c r="E43" s="83">
        <v>0</v>
      </c>
      <c r="F43" s="83">
        <v>0</v>
      </c>
      <c r="G43" s="83">
        <v>47.7</v>
      </c>
      <c r="H43" s="83">
        <v>0</v>
      </c>
      <c r="I43" s="83">
        <v>47.7</v>
      </c>
      <c r="J43" s="83">
        <v>47.7</v>
      </c>
      <c r="K43" s="83">
        <v>4638</v>
      </c>
      <c r="L43" s="83">
        <v>0</v>
      </c>
      <c r="M43" s="83">
        <v>4638</v>
      </c>
      <c r="N43" s="83">
        <v>97232.704402515723</v>
      </c>
      <c r="O43" s="83"/>
    </row>
    <row r="44" spans="1:15" ht="20.100000000000001" customHeight="1" thickBot="1">
      <c r="A44" s="111"/>
      <c r="B44" s="112" t="s">
        <v>77</v>
      </c>
      <c r="C44" s="113"/>
      <c r="D44" s="83">
        <v>0</v>
      </c>
      <c r="E44" s="83">
        <v>0</v>
      </c>
      <c r="F44" s="83">
        <v>0</v>
      </c>
      <c r="G44" s="83">
        <v>2087.1000000000004</v>
      </c>
      <c r="H44" s="83">
        <v>0</v>
      </c>
      <c r="I44" s="83">
        <v>2087.1000000000004</v>
      </c>
      <c r="J44" s="83">
        <v>2087.1000000000004</v>
      </c>
      <c r="K44" s="83">
        <v>304701</v>
      </c>
      <c r="L44" s="83">
        <v>0</v>
      </c>
      <c r="M44" s="83">
        <v>304701</v>
      </c>
      <c r="N44" s="83">
        <v>145992.5255138709</v>
      </c>
      <c r="O44" s="83"/>
    </row>
    <row r="45" spans="1:15" ht="20.100000000000001" customHeight="1">
      <c r="A45" s="85" t="s">
        <v>78</v>
      </c>
      <c r="B45" s="62" t="s">
        <v>79</v>
      </c>
      <c r="C45" s="62"/>
      <c r="D45" s="83">
        <v>232</v>
      </c>
      <c r="E45" s="83">
        <v>0</v>
      </c>
      <c r="F45" s="83">
        <v>232</v>
      </c>
      <c r="G45" s="83">
        <v>1378.5</v>
      </c>
      <c r="H45" s="83">
        <v>0</v>
      </c>
      <c r="I45" s="83">
        <v>1378.5</v>
      </c>
      <c r="J45" s="83">
        <v>1610.5</v>
      </c>
      <c r="K45" s="83">
        <v>9.5429999999999993</v>
      </c>
      <c r="L45" s="83">
        <v>0</v>
      </c>
      <c r="M45" s="83">
        <v>9.5429999999999993</v>
      </c>
      <c r="N45" s="83">
        <v>6.9227421109902068</v>
      </c>
      <c r="O45" s="83"/>
    </row>
    <row r="46" spans="1:15" ht="20.100000000000001" customHeight="1">
      <c r="A46" s="85"/>
      <c r="B46" s="3" t="s">
        <v>80</v>
      </c>
      <c r="C46" s="3"/>
      <c r="D46" s="83">
        <v>860</v>
      </c>
      <c r="E46" s="83">
        <v>0</v>
      </c>
      <c r="F46" s="83">
        <v>860</v>
      </c>
      <c r="G46" s="83">
        <v>2758</v>
      </c>
      <c r="H46" s="83">
        <v>0</v>
      </c>
      <c r="I46" s="83">
        <v>2758</v>
      </c>
      <c r="J46" s="83">
        <v>3617</v>
      </c>
      <c r="K46" s="83">
        <v>10988.5</v>
      </c>
      <c r="L46" s="83">
        <v>0</v>
      </c>
      <c r="M46" s="83">
        <v>10988.5</v>
      </c>
      <c r="N46" s="83">
        <v>3984.2277012327772</v>
      </c>
      <c r="O46" s="83"/>
    </row>
    <row r="47" spans="1:15" ht="20.100000000000001" customHeight="1">
      <c r="A47" s="85"/>
      <c r="B47" s="3" t="s">
        <v>81</v>
      </c>
      <c r="C47" s="3"/>
      <c r="D47" s="83">
        <v>371</v>
      </c>
      <c r="E47" s="83">
        <v>0</v>
      </c>
      <c r="F47" s="83">
        <v>371</v>
      </c>
      <c r="G47" s="83">
        <v>862.5</v>
      </c>
      <c r="H47" s="83">
        <v>0</v>
      </c>
      <c r="I47" s="83">
        <v>862.5</v>
      </c>
      <c r="J47" s="83">
        <v>1233.5</v>
      </c>
      <c r="K47" s="83">
        <v>9507.3499999999985</v>
      </c>
      <c r="L47" s="83">
        <v>0</v>
      </c>
      <c r="M47" s="83">
        <v>9507.3499999999985</v>
      </c>
      <c r="N47" s="83">
        <v>11023.01449275362</v>
      </c>
      <c r="O47" s="83"/>
    </row>
    <row r="48" spans="1:15" ht="20.100000000000001" customHeight="1">
      <c r="A48" s="85"/>
      <c r="B48" s="3" t="s">
        <v>82</v>
      </c>
      <c r="C48" s="3"/>
      <c r="D48" s="83">
        <v>0</v>
      </c>
      <c r="E48" s="83">
        <v>0</v>
      </c>
      <c r="F48" s="83">
        <v>0</v>
      </c>
      <c r="G48" s="83">
        <v>2677.5</v>
      </c>
      <c r="H48" s="83">
        <v>942</v>
      </c>
      <c r="I48" s="83">
        <v>3619.5</v>
      </c>
      <c r="J48" s="83">
        <v>3619.5</v>
      </c>
      <c r="K48" s="83">
        <v>45385</v>
      </c>
      <c r="L48" s="83">
        <v>722</v>
      </c>
      <c r="M48" s="83">
        <v>46107</v>
      </c>
      <c r="N48" s="83">
        <v>16950.513538748834</v>
      </c>
      <c r="O48" s="83">
        <v>766.45435244161354</v>
      </c>
    </row>
    <row r="49" spans="1:15" ht="20.100000000000001" customHeight="1">
      <c r="A49" s="85"/>
      <c r="B49" s="3" t="s">
        <v>83</v>
      </c>
      <c r="C49" s="3"/>
      <c r="D49" s="83">
        <v>0</v>
      </c>
      <c r="E49" s="83">
        <v>0</v>
      </c>
      <c r="F49" s="83">
        <v>0</v>
      </c>
      <c r="G49" s="83">
        <v>102.21</v>
      </c>
      <c r="H49" s="83">
        <v>0</v>
      </c>
      <c r="I49" s="83">
        <v>100.16999999999999</v>
      </c>
      <c r="J49" s="83">
        <v>100.16999999999999</v>
      </c>
      <c r="K49" s="83">
        <v>15239</v>
      </c>
      <c r="L49" s="83">
        <v>0</v>
      </c>
      <c r="M49" s="83">
        <v>15239</v>
      </c>
      <c r="N49" s="83">
        <v>149095.00048918894</v>
      </c>
      <c r="O49" s="83"/>
    </row>
    <row r="50" spans="1:15" ht="20.100000000000001" customHeight="1">
      <c r="A50" s="86"/>
      <c r="B50" s="78" t="s">
        <v>84</v>
      </c>
      <c r="C50" s="79"/>
      <c r="D50" s="83">
        <v>1463</v>
      </c>
      <c r="E50" s="83">
        <v>0</v>
      </c>
      <c r="F50" s="83">
        <v>1463</v>
      </c>
      <c r="G50" s="83">
        <v>7778.71</v>
      </c>
      <c r="H50" s="83">
        <v>942</v>
      </c>
      <c r="I50" s="83">
        <v>8720.7099999999991</v>
      </c>
      <c r="J50" s="83">
        <v>10182.709999999999</v>
      </c>
      <c r="K50" s="83">
        <v>81129.392999999996</v>
      </c>
      <c r="L50" s="83">
        <v>722</v>
      </c>
      <c r="M50" s="83">
        <v>81851.392999999996</v>
      </c>
      <c r="N50" s="83">
        <v>10429.671886469607</v>
      </c>
      <c r="O50" s="83">
        <v>766.45435244161354</v>
      </c>
    </row>
    <row r="51" spans="1:15" ht="20.100000000000001" customHeight="1">
      <c r="A51" s="87" t="s">
        <v>85</v>
      </c>
      <c r="B51" s="88"/>
      <c r="C51" s="89"/>
      <c r="D51" s="83">
        <v>7838.7</v>
      </c>
      <c r="E51" s="83">
        <v>2417.5</v>
      </c>
      <c r="F51" s="83">
        <v>10256.200000000001</v>
      </c>
      <c r="G51" s="83">
        <v>72281.39</v>
      </c>
      <c r="H51" s="83">
        <v>2741</v>
      </c>
      <c r="I51" s="83">
        <v>75022.39</v>
      </c>
      <c r="J51" s="83">
        <v>85277.59</v>
      </c>
      <c r="K51" s="83">
        <v>882981.4530000001</v>
      </c>
      <c r="L51" s="83">
        <v>1500</v>
      </c>
      <c r="M51" s="83">
        <v>884481.4530000001</v>
      </c>
      <c r="N51" s="83">
        <v>12215.889221278121</v>
      </c>
      <c r="O51" s="83">
        <v>547.24553082816487</v>
      </c>
    </row>
  </sheetData>
  <mergeCells count="19">
    <mergeCell ref="A1:O1"/>
    <mergeCell ref="A2:C3"/>
    <mergeCell ref="D2:F2"/>
    <mergeCell ref="G2:I2"/>
    <mergeCell ref="J2:J3"/>
    <mergeCell ref="K2:M2"/>
    <mergeCell ref="N2:O2"/>
    <mergeCell ref="A51:C51"/>
    <mergeCell ref="A4:A7"/>
    <mergeCell ref="A8:A16"/>
    <mergeCell ref="A17:A19"/>
    <mergeCell ref="A20:A24"/>
    <mergeCell ref="A25:A27"/>
    <mergeCell ref="A28:A33"/>
    <mergeCell ref="A34:A44"/>
    <mergeCell ref="B34:B39"/>
    <mergeCell ref="B40:B43"/>
    <mergeCell ref="B44:C44"/>
    <mergeCell ref="A45:A50"/>
  </mergeCells>
  <pageMargins left="0" right="0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N20" sqref="N20"/>
    </sheetView>
  </sheetViews>
  <sheetFormatPr defaultColWidth="9.140625" defaultRowHeight="15"/>
  <cols>
    <col min="1" max="1" width="9" style="4" customWidth="1"/>
    <col min="2" max="2" width="20.42578125" style="4" customWidth="1"/>
    <col min="3" max="3" width="15.7109375" style="4" customWidth="1"/>
    <col min="4" max="4" width="7.42578125" style="4" customWidth="1"/>
    <col min="5" max="5" width="6.42578125" style="4" customWidth="1"/>
    <col min="6" max="7" width="9.140625" style="4" customWidth="1"/>
    <col min="8" max="8" width="7" style="4" customWidth="1"/>
    <col min="9" max="10" width="9.140625" style="4" customWidth="1"/>
    <col min="11" max="11" width="10.7109375" style="4" customWidth="1"/>
    <col min="12" max="12" width="6.5703125" style="4" customWidth="1"/>
    <col min="13" max="13" width="11.28515625" style="4" customWidth="1"/>
    <col min="14" max="14" width="10.42578125" style="17" customWidth="1"/>
    <col min="15" max="15" width="5" style="17" customWidth="1"/>
    <col min="16" max="16384" width="9.140625" style="4"/>
  </cols>
  <sheetData>
    <row r="1" spans="1:15" s="11" customFormat="1" ht="18" customHeight="1">
      <c r="A1" s="109" t="s">
        <v>103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22" t="s">
        <v>32</v>
      </c>
      <c r="O3" s="22" t="s">
        <v>33</v>
      </c>
    </row>
    <row r="4" spans="1:15" ht="20.100000000000001" customHeight="1">
      <c r="A4" s="97" t="s">
        <v>34</v>
      </c>
      <c r="B4" s="1" t="s">
        <v>35</v>
      </c>
      <c r="C4" s="2"/>
      <c r="D4" s="5"/>
      <c r="E4" s="5"/>
      <c r="F4" s="6">
        <f>E4+D4</f>
        <v>0</v>
      </c>
      <c r="G4" s="5"/>
      <c r="H4" s="5"/>
      <c r="I4" s="6">
        <f>H4+G4</f>
        <v>0</v>
      </c>
      <c r="J4" s="5">
        <f>I4+F4</f>
        <v>0</v>
      </c>
      <c r="K4" s="5"/>
      <c r="L4" s="5"/>
      <c r="M4" s="5">
        <f>L4+K4</f>
        <v>0</v>
      </c>
      <c r="N4" s="22"/>
      <c r="O4" s="22"/>
    </row>
    <row r="5" spans="1:15" ht="20.100000000000001" customHeight="1">
      <c r="A5" s="97"/>
      <c r="B5" s="1" t="s">
        <v>36</v>
      </c>
      <c r="C5" s="2"/>
      <c r="D5" s="6"/>
      <c r="E5" s="6"/>
      <c r="F5" s="6">
        <f t="shared" ref="F5:F49" si="0">E5+D5</f>
        <v>0</v>
      </c>
      <c r="G5" s="6"/>
      <c r="H5" s="6"/>
      <c r="I5" s="6">
        <f t="shared" ref="I5:I49" si="1">H5+G5</f>
        <v>0</v>
      </c>
      <c r="J5" s="5">
        <f t="shared" ref="J5:J49" si="2">I5+F5</f>
        <v>0</v>
      </c>
      <c r="K5" s="6"/>
      <c r="L5" s="6"/>
      <c r="M5" s="5">
        <f t="shared" ref="M5:M49" si="3">L5+K5</f>
        <v>0</v>
      </c>
      <c r="N5" s="22"/>
      <c r="O5" s="22"/>
    </row>
    <row r="6" spans="1:15" ht="20.100000000000001" customHeight="1">
      <c r="A6" s="97"/>
      <c r="B6" s="1" t="s">
        <v>37</v>
      </c>
      <c r="C6" s="2"/>
      <c r="D6" s="6"/>
      <c r="E6" s="6"/>
      <c r="F6" s="6">
        <f t="shared" si="0"/>
        <v>0</v>
      </c>
      <c r="G6" s="6"/>
      <c r="H6" s="6"/>
      <c r="I6" s="6">
        <f t="shared" si="1"/>
        <v>0</v>
      </c>
      <c r="J6" s="5">
        <f t="shared" si="2"/>
        <v>0</v>
      </c>
      <c r="K6" s="6"/>
      <c r="L6" s="6"/>
      <c r="M6" s="5">
        <f t="shared" si="3"/>
        <v>0</v>
      </c>
      <c r="N6" s="22"/>
      <c r="O6" s="22"/>
    </row>
    <row r="7" spans="1:15" ht="20.100000000000001" customHeight="1">
      <c r="A7" s="97"/>
      <c r="B7" s="1" t="s">
        <v>38</v>
      </c>
      <c r="C7" s="2"/>
      <c r="D7" s="30">
        <v>0</v>
      </c>
      <c r="E7" s="30">
        <v>0</v>
      </c>
      <c r="F7" s="30">
        <f t="shared" si="0"/>
        <v>0</v>
      </c>
      <c r="G7" s="30">
        <v>0</v>
      </c>
      <c r="H7" s="30">
        <v>0</v>
      </c>
      <c r="I7" s="30">
        <f t="shared" si="1"/>
        <v>0</v>
      </c>
      <c r="J7" s="29">
        <f t="shared" si="2"/>
        <v>0</v>
      </c>
      <c r="K7" s="30">
        <v>0</v>
      </c>
      <c r="L7" s="30">
        <v>0</v>
      </c>
      <c r="M7" s="29">
        <f t="shared" si="3"/>
        <v>0</v>
      </c>
      <c r="N7" s="29"/>
      <c r="O7" s="22"/>
    </row>
    <row r="8" spans="1:15" ht="20.100000000000001" customHeight="1">
      <c r="A8" s="84" t="s">
        <v>39</v>
      </c>
      <c r="B8" s="12" t="s">
        <v>40</v>
      </c>
      <c r="C8" s="13"/>
      <c r="D8" s="30">
        <f>SUM(D4:D7)</f>
        <v>0</v>
      </c>
      <c r="E8" s="30">
        <f>SUM(E4:E7)</f>
        <v>0</v>
      </c>
      <c r="F8" s="30">
        <f t="shared" si="0"/>
        <v>0</v>
      </c>
      <c r="G8" s="30">
        <f>SUM(G4:G7)</f>
        <v>0</v>
      </c>
      <c r="H8" s="30">
        <f>SUM(H4:H7)</f>
        <v>0</v>
      </c>
      <c r="I8" s="30">
        <f t="shared" si="1"/>
        <v>0</v>
      </c>
      <c r="J8" s="29">
        <f t="shared" si="2"/>
        <v>0</v>
      </c>
      <c r="K8" s="30">
        <f>SUM(K4:K7)</f>
        <v>0</v>
      </c>
      <c r="L8" s="30">
        <f>SUM(L4:L7)</f>
        <v>0</v>
      </c>
      <c r="M8" s="29">
        <f t="shared" si="3"/>
        <v>0</v>
      </c>
      <c r="N8" s="29"/>
      <c r="O8" s="22"/>
    </row>
    <row r="9" spans="1:15" ht="20.100000000000001" customHeight="1">
      <c r="A9" s="85"/>
      <c r="B9" s="1" t="s">
        <v>41</v>
      </c>
      <c r="C9" s="2"/>
      <c r="D9" s="30"/>
      <c r="E9" s="30"/>
      <c r="F9" s="30">
        <f t="shared" si="0"/>
        <v>0</v>
      </c>
      <c r="G9" s="30"/>
      <c r="H9" s="30"/>
      <c r="I9" s="30">
        <f t="shared" si="1"/>
        <v>0</v>
      </c>
      <c r="J9" s="29">
        <f t="shared" si="2"/>
        <v>0</v>
      </c>
      <c r="K9" s="30"/>
      <c r="L9" s="30"/>
      <c r="M9" s="29">
        <f t="shared" si="3"/>
        <v>0</v>
      </c>
      <c r="N9" s="29"/>
      <c r="O9" s="22"/>
    </row>
    <row r="10" spans="1:15" ht="20.100000000000001" customHeight="1">
      <c r="A10" s="85"/>
      <c r="B10" s="1" t="s">
        <v>42</v>
      </c>
      <c r="C10" s="2"/>
      <c r="D10" s="30"/>
      <c r="E10" s="30"/>
      <c r="F10" s="30">
        <f t="shared" si="0"/>
        <v>0</v>
      </c>
      <c r="G10" s="30"/>
      <c r="H10" s="30"/>
      <c r="I10" s="30">
        <f t="shared" si="1"/>
        <v>0</v>
      </c>
      <c r="J10" s="29">
        <f t="shared" si="2"/>
        <v>0</v>
      </c>
      <c r="K10" s="30"/>
      <c r="L10" s="30"/>
      <c r="M10" s="29">
        <f t="shared" si="3"/>
        <v>0</v>
      </c>
      <c r="N10" s="29"/>
      <c r="O10" s="22"/>
    </row>
    <row r="11" spans="1:15" ht="20.100000000000001" customHeight="1">
      <c r="A11" s="85"/>
      <c r="B11" s="1" t="s">
        <v>43</v>
      </c>
      <c r="C11" s="2"/>
      <c r="D11" s="30"/>
      <c r="E11" s="30"/>
      <c r="F11" s="30">
        <f t="shared" si="0"/>
        <v>0</v>
      </c>
      <c r="G11" s="30"/>
      <c r="H11" s="30"/>
      <c r="I11" s="30">
        <f t="shared" si="1"/>
        <v>0</v>
      </c>
      <c r="J11" s="29">
        <f t="shared" si="2"/>
        <v>0</v>
      </c>
      <c r="K11" s="30"/>
      <c r="L11" s="30"/>
      <c r="M11" s="29">
        <f t="shared" si="3"/>
        <v>0</v>
      </c>
      <c r="N11" s="29"/>
      <c r="O11" s="22"/>
    </row>
    <row r="12" spans="1:15" ht="20.100000000000001" customHeight="1">
      <c r="A12" s="85"/>
      <c r="B12" s="1" t="s">
        <v>44</v>
      </c>
      <c r="C12" s="2"/>
      <c r="D12" s="30"/>
      <c r="E12" s="30"/>
      <c r="F12" s="30">
        <f t="shared" si="0"/>
        <v>0</v>
      </c>
      <c r="G12" s="30"/>
      <c r="H12" s="30"/>
      <c r="I12" s="30">
        <f t="shared" si="1"/>
        <v>0</v>
      </c>
      <c r="J12" s="29">
        <f t="shared" si="2"/>
        <v>0</v>
      </c>
      <c r="K12" s="30"/>
      <c r="L12" s="30"/>
      <c r="M12" s="29">
        <f t="shared" si="3"/>
        <v>0</v>
      </c>
      <c r="N12" s="29"/>
      <c r="O12" s="22"/>
    </row>
    <row r="13" spans="1:15" ht="20.100000000000001" customHeight="1">
      <c r="A13" s="85"/>
      <c r="B13" s="1" t="s">
        <v>45</v>
      </c>
      <c r="C13" s="2"/>
      <c r="D13" s="30"/>
      <c r="E13" s="30"/>
      <c r="F13" s="30">
        <f t="shared" si="0"/>
        <v>0</v>
      </c>
      <c r="G13" s="30"/>
      <c r="H13" s="30"/>
      <c r="I13" s="30">
        <f t="shared" si="1"/>
        <v>0</v>
      </c>
      <c r="J13" s="29">
        <f t="shared" si="2"/>
        <v>0</v>
      </c>
      <c r="K13" s="30"/>
      <c r="L13" s="30"/>
      <c r="M13" s="29">
        <f t="shared" si="3"/>
        <v>0</v>
      </c>
      <c r="N13" s="29"/>
      <c r="O13" s="22"/>
    </row>
    <row r="14" spans="1:15" ht="20.100000000000001" customHeight="1">
      <c r="A14" s="85"/>
      <c r="B14" s="1" t="s">
        <v>46</v>
      </c>
      <c r="C14" s="2"/>
      <c r="D14" s="30"/>
      <c r="E14" s="30"/>
      <c r="F14" s="30">
        <f t="shared" si="0"/>
        <v>0</v>
      </c>
      <c r="G14" s="30"/>
      <c r="H14" s="30"/>
      <c r="I14" s="30">
        <f t="shared" si="1"/>
        <v>0</v>
      </c>
      <c r="J14" s="29">
        <f t="shared" si="2"/>
        <v>0</v>
      </c>
      <c r="K14" s="30"/>
      <c r="L14" s="30"/>
      <c r="M14" s="29">
        <f t="shared" si="3"/>
        <v>0</v>
      </c>
      <c r="N14" s="29"/>
      <c r="O14" s="22"/>
    </row>
    <row r="15" spans="1:15" ht="20.100000000000001" customHeight="1">
      <c r="A15" s="85"/>
      <c r="B15" s="1" t="s">
        <v>47</v>
      </c>
      <c r="C15" s="2"/>
      <c r="D15" s="30"/>
      <c r="E15" s="30"/>
      <c r="F15" s="30">
        <f t="shared" si="0"/>
        <v>0</v>
      </c>
      <c r="G15" s="30"/>
      <c r="H15" s="30"/>
      <c r="I15" s="30">
        <f t="shared" si="1"/>
        <v>0</v>
      </c>
      <c r="J15" s="29">
        <f t="shared" si="2"/>
        <v>0</v>
      </c>
      <c r="K15" s="30"/>
      <c r="L15" s="30"/>
      <c r="M15" s="29">
        <f t="shared" si="3"/>
        <v>0</v>
      </c>
      <c r="N15" s="29"/>
      <c r="O15" s="22"/>
    </row>
    <row r="16" spans="1:15" ht="20.100000000000001" customHeight="1">
      <c r="A16" s="86"/>
      <c r="B16" s="12" t="s">
        <v>48</v>
      </c>
      <c r="C16" s="12"/>
      <c r="D16" s="30">
        <f>SUM(D8:D15)</f>
        <v>0</v>
      </c>
      <c r="E16" s="30">
        <f t="shared" ref="E16:I16" si="4">SUM(E8:E15)</f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>SUM(J8:J15)</f>
        <v>0</v>
      </c>
      <c r="K16" s="30">
        <f t="shared" ref="K16" si="5">SUM(K8:K15)</f>
        <v>0</v>
      </c>
      <c r="L16" s="30">
        <f t="shared" ref="L16" si="6">SUM(L8:L15)</f>
        <v>0</v>
      </c>
      <c r="M16" s="30">
        <f t="shared" ref="M16" si="7">SUM(M8:M15)</f>
        <v>0</v>
      </c>
      <c r="N16" s="29"/>
      <c r="O16" s="22"/>
    </row>
    <row r="17" spans="1:15" ht="20.100000000000001" customHeight="1">
      <c r="A17" s="90" t="s">
        <v>49</v>
      </c>
      <c r="B17" s="12" t="s">
        <v>50</v>
      </c>
      <c r="C17" s="13"/>
      <c r="D17" s="30">
        <f>SUM(D16)</f>
        <v>0</v>
      </c>
      <c r="E17" s="30"/>
      <c r="F17" s="30">
        <f t="shared" si="0"/>
        <v>0</v>
      </c>
      <c r="G17" s="30"/>
      <c r="H17" s="30"/>
      <c r="I17" s="30">
        <f t="shared" si="1"/>
        <v>0</v>
      </c>
      <c r="J17" s="29">
        <f t="shared" si="2"/>
        <v>0</v>
      </c>
      <c r="K17" s="30"/>
      <c r="L17" s="30"/>
      <c r="M17" s="29">
        <f t="shared" si="3"/>
        <v>0</v>
      </c>
      <c r="N17" s="29"/>
      <c r="O17" s="22"/>
    </row>
    <row r="18" spans="1:15" ht="20.100000000000001" customHeight="1">
      <c r="A18" s="91"/>
      <c r="B18" s="12" t="s">
        <v>51</v>
      </c>
      <c r="C18" s="13"/>
      <c r="D18" s="30"/>
      <c r="E18" s="30"/>
      <c r="F18" s="30">
        <f t="shared" si="0"/>
        <v>0</v>
      </c>
      <c r="G18" s="30"/>
      <c r="H18" s="30"/>
      <c r="I18" s="30">
        <f t="shared" si="1"/>
        <v>0</v>
      </c>
      <c r="J18" s="29">
        <f t="shared" si="2"/>
        <v>0</v>
      </c>
      <c r="K18" s="30"/>
      <c r="L18" s="30"/>
      <c r="M18" s="29">
        <f t="shared" si="3"/>
        <v>0</v>
      </c>
      <c r="N18" s="29"/>
      <c r="O18" s="22"/>
    </row>
    <row r="19" spans="1:15" ht="20.100000000000001" customHeight="1">
      <c r="A19" s="92"/>
      <c r="B19" s="14" t="s">
        <v>52</v>
      </c>
      <c r="C19" s="13"/>
      <c r="D19" s="30">
        <f>SUM(D16:D18)</f>
        <v>0</v>
      </c>
      <c r="E19" s="30">
        <f t="shared" ref="E19:M19" si="8">SUM(E16:E18)</f>
        <v>0</v>
      </c>
      <c r="F19" s="30">
        <f t="shared" si="8"/>
        <v>0</v>
      </c>
      <c r="G19" s="30">
        <f t="shared" si="8"/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  <c r="L19" s="30">
        <f t="shared" si="8"/>
        <v>0</v>
      </c>
      <c r="M19" s="30">
        <f t="shared" si="8"/>
        <v>0</v>
      </c>
      <c r="N19" s="29"/>
      <c r="O19" s="22"/>
    </row>
    <row r="20" spans="1:15" ht="20.100000000000001" customHeight="1">
      <c r="A20" s="84" t="s">
        <v>53</v>
      </c>
      <c r="B20" s="12" t="s">
        <v>54</v>
      </c>
      <c r="C20" s="13"/>
      <c r="D20" s="29">
        <v>552.6</v>
      </c>
      <c r="E20" s="29"/>
      <c r="F20" s="29">
        <f t="shared" si="0"/>
        <v>552.6</v>
      </c>
      <c r="G20" s="29">
        <v>1291</v>
      </c>
      <c r="H20" s="29"/>
      <c r="I20" s="29">
        <f t="shared" si="1"/>
        <v>1291</v>
      </c>
      <c r="J20" s="29">
        <f t="shared" si="2"/>
        <v>1843.6</v>
      </c>
      <c r="K20" s="29">
        <v>3867</v>
      </c>
      <c r="L20" s="29"/>
      <c r="M20" s="29">
        <f t="shared" si="3"/>
        <v>3867</v>
      </c>
      <c r="N20" s="30">
        <f t="shared" ref="N20:N50" si="9">K20/G20*1000</f>
        <v>2995.3524399690164</v>
      </c>
      <c r="O20" s="15"/>
    </row>
    <row r="21" spans="1:15" ht="20.100000000000001" customHeight="1">
      <c r="A21" s="85"/>
      <c r="B21" s="12" t="s">
        <v>55</v>
      </c>
      <c r="C21" s="13"/>
      <c r="D21" s="29"/>
      <c r="E21" s="29"/>
      <c r="F21" s="29">
        <f t="shared" si="0"/>
        <v>0</v>
      </c>
      <c r="G21" s="29"/>
      <c r="H21" s="29"/>
      <c r="I21" s="29">
        <f t="shared" si="1"/>
        <v>0</v>
      </c>
      <c r="J21" s="29">
        <f t="shared" si="2"/>
        <v>0</v>
      </c>
      <c r="K21" s="29"/>
      <c r="L21" s="29"/>
      <c r="M21" s="29">
        <f t="shared" si="3"/>
        <v>0</v>
      </c>
      <c r="N21" s="30"/>
      <c r="O21" s="15"/>
    </row>
    <row r="22" spans="1:15" ht="20.100000000000001" customHeight="1">
      <c r="A22" s="85"/>
      <c r="B22" s="12" t="s">
        <v>56</v>
      </c>
      <c r="C22" s="13"/>
      <c r="D22" s="29"/>
      <c r="E22" s="29"/>
      <c r="F22" s="29">
        <f t="shared" si="0"/>
        <v>0</v>
      </c>
      <c r="G22" s="29"/>
      <c r="H22" s="29"/>
      <c r="I22" s="29">
        <f t="shared" si="1"/>
        <v>0</v>
      </c>
      <c r="J22" s="29">
        <f t="shared" si="2"/>
        <v>0</v>
      </c>
      <c r="K22" s="29"/>
      <c r="L22" s="29"/>
      <c r="M22" s="29">
        <f t="shared" si="3"/>
        <v>0</v>
      </c>
      <c r="N22" s="30"/>
      <c r="O22" s="15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67">
        <f t="shared" si="3"/>
        <v>0</v>
      </c>
      <c r="N23" s="29">
        <f>L23+K23</f>
        <v>0</v>
      </c>
      <c r="O23" s="15"/>
    </row>
    <row r="24" spans="1:15" ht="20.100000000000001" customHeight="1">
      <c r="A24" s="86"/>
      <c r="B24" s="12" t="s">
        <v>91</v>
      </c>
      <c r="C24" s="13"/>
      <c r="D24" s="29">
        <f>SUM(D20:D23)</f>
        <v>552.6</v>
      </c>
      <c r="E24" s="29">
        <f t="shared" ref="E24:L24" si="10">SUM(E20:E23)</f>
        <v>0</v>
      </c>
      <c r="F24" s="29">
        <f t="shared" si="0"/>
        <v>552.6</v>
      </c>
      <c r="G24" s="29">
        <f t="shared" si="10"/>
        <v>1291</v>
      </c>
      <c r="H24" s="29">
        <f t="shared" si="10"/>
        <v>0</v>
      </c>
      <c r="I24" s="29">
        <f t="shared" si="1"/>
        <v>1291</v>
      </c>
      <c r="J24" s="29">
        <f t="shared" si="10"/>
        <v>1843.6</v>
      </c>
      <c r="K24" s="29">
        <v>3867</v>
      </c>
      <c r="L24" s="29">
        <f t="shared" si="10"/>
        <v>0</v>
      </c>
      <c r="M24" s="67">
        <f t="shared" si="3"/>
        <v>3867</v>
      </c>
      <c r="N24" s="30">
        <f t="shared" si="9"/>
        <v>2995.3524399690164</v>
      </c>
      <c r="O24" s="15"/>
    </row>
    <row r="25" spans="1:15" ht="20.100000000000001" customHeight="1">
      <c r="A25" s="90" t="s">
        <v>89</v>
      </c>
      <c r="B25" s="12" t="s">
        <v>59</v>
      </c>
      <c r="C25" s="13"/>
      <c r="D25" s="29">
        <f t="shared" ref="D25:D26" si="11">SUM(D22)</f>
        <v>0</v>
      </c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30"/>
      <c r="O25" s="15"/>
    </row>
    <row r="26" spans="1:15" ht="20.100000000000001" customHeight="1">
      <c r="A26" s="91"/>
      <c r="B26" s="12" t="s">
        <v>60</v>
      </c>
      <c r="C26" s="13"/>
      <c r="D26" s="29">
        <f t="shared" si="11"/>
        <v>0</v>
      </c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30"/>
      <c r="O26" s="15"/>
    </row>
    <row r="27" spans="1:15" ht="20.100000000000001" customHeight="1">
      <c r="A27" s="92"/>
      <c r="B27" s="12" t="s">
        <v>61</v>
      </c>
      <c r="C27" s="13"/>
      <c r="D27" s="29">
        <f>SUM(D25:D26)</f>
        <v>0</v>
      </c>
      <c r="E27" s="29">
        <f t="shared" ref="E27:M27" si="12">SUM(E25:E26)</f>
        <v>0</v>
      </c>
      <c r="F27" s="29">
        <f t="shared" si="12"/>
        <v>0</v>
      </c>
      <c r="G27" s="29">
        <f t="shared" si="12"/>
        <v>0</v>
      </c>
      <c r="H27" s="29">
        <f t="shared" si="12"/>
        <v>0</v>
      </c>
      <c r="I27" s="29">
        <f t="shared" si="12"/>
        <v>0</v>
      </c>
      <c r="J27" s="29">
        <f t="shared" si="12"/>
        <v>0</v>
      </c>
      <c r="K27" s="29">
        <f t="shared" si="12"/>
        <v>0</v>
      </c>
      <c r="L27" s="29">
        <f t="shared" si="12"/>
        <v>0</v>
      </c>
      <c r="M27" s="29">
        <f t="shared" si="12"/>
        <v>0</v>
      </c>
      <c r="N27" s="30"/>
      <c r="O27" s="15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>
        <v>4</v>
      </c>
      <c r="H28" s="29"/>
      <c r="I28" s="29">
        <f t="shared" si="1"/>
        <v>4</v>
      </c>
      <c r="J28" s="29">
        <f t="shared" si="2"/>
        <v>4</v>
      </c>
      <c r="K28" s="29">
        <v>7</v>
      </c>
      <c r="L28" s="29"/>
      <c r="M28" s="29">
        <f t="shared" si="3"/>
        <v>7</v>
      </c>
      <c r="N28" s="30">
        <f t="shared" si="9"/>
        <v>1750</v>
      </c>
      <c r="O28" s="15"/>
    </row>
    <row r="29" spans="1:15" ht="20.100000000000001" customHeight="1">
      <c r="A29" s="94"/>
      <c r="B29" s="12" t="s">
        <v>64</v>
      </c>
      <c r="C29" s="13"/>
      <c r="D29" s="29"/>
      <c r="E29" s="29"/>
      <c r="F29" s="29">
        <f t="shared" si="0"/>
        <v>0</v>
      </c>
      <c r="G29" s="29">
        <v>155</v>
      </c>
      <c r="H29" s="29"/>
      <c r="I29" s="29">
        <f t="shared" si="1"/>
        <v>155</v>
      </c>
      <c r="J29" s="29">
        <f t="shared" si="2"/>
        <v>155</v>
      </c>
      <c r="K29" s="29">
        <v>3500</v>
      </c>
      <c r="L29" s="29"/>
      <c r="M29" s="29">
        <f t="shared" si="3"/>
        <v>3500</v>
      </c>
      <c r="N29" s="30">
        <f t="shared" si="9"/>
        <v>22580.645161290326</v>
      </c>
      <c r="O29" s="15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30"/>
      <c r="O30" s="15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30"/>
      <c r="O31" s="15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30"/>
      <c r="O32" s="15"/>
    </row>
    <row r="33" spans="1:15" ht="20.100000000000001" customHeight="1">
      <c r="A33" s="95"/>
      <c r="B33" s="12" t="s">
        <v>68</v>
      </c>
      <c r="C33" s="13"/>
      <c r="D33" s="29">
        <f>SUM(D28:D32)</f>
        <v>0</v>
      </c>
      <c r="E33" s="29">
        <f t="shared" ref="E33:L33" si="13">SUM(E28:E32)</f>
        <v>0</v>
      </c>
      <c r="F33" s="29">
        <f t="shared" si="13"/>
        <v>0</v>
      </c>
      <c r="G33" s="29">
        <f t="shared" si="13"/>
        <v>159</v>
      </c>
      <c r="H33" s="29">
        <f t="shared" si="13"/>
        <v>0</v>
      </c>
      <c r="I33" s="29">
        <f t="shared" si="1"/>
        <v>159</v>
      </c>
      <c r="J33" s="29">
        <f t="shared" si="2"/>
        <v>159</v>
      </c>
      <c r="K33" s="29">
        <f t="shared" si="13"/>
        <v>3507</v>
      </c>
      <c r="L33" s="29">
        <f t="shared" si="13"/>
        <v>0</v>
      </c>
      <c r="M33" s="29">
        <f t="shared" si="3"/>
        <v>3507</v>
      </c>
      <c r="N33" s="30">
        <f t="shared" si="9"/>
        <v>22056.603773584906</v>
      </c>
      <c r="O33" s="15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7.6</v>
      </c>
      <c r="H34" s="29"/>
      <c r="I34" s="29">
        <f t="shared" si="1"/>
        <v>7.6</v>
      </c>
      <c r="J34" s="29">
        <f t="shared" si="2"/>
        <v>7.6</v>
      </c>
      <c r="K34" s="29">
        <v>1714</v>
      </c>
      <c r="L34" s="29"/>
      <c r="M34" s="29">
        <f t="shared" si="3"/>
        <v>1714</v>
      </c>
      <c r="N34" s="30">
        <f t="shared" si="9"/>
        <v>225526.31578947371</v>
      </c>
      <c r="O34" s="15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>
        <v>3.4</v>
      </c>
      <c r="H35" s="29"/>
      <c r="I35" s="29">
        <f t="shared" si="1"/>
        <v>3.4</v>
      </c>
      <c r="J35" s="29">
        <f t="shared" si="2"/>
        <v>3.4</v>
      </c>
      <c r="K35" s="29">
        <v>768</v>
      </c>
      <c r="L35" s="29"/>
      <c r="M35" s="29">
        <f t="shared" si="3"/>
        <v>768</v>
      </c>
      <c r="N35" s="30">
        <f t="shared" si="9"/>
        <v>225882.35294117648</v>
      </c>
      <c r="O35" s="15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0.8</v>
      </c>
      <c r="H36" s="29"/>
      <c r="I36" s="29">
        <f t="shared" si="1"/>
        <v>0.8</v>
      </c>
      <c r="J36" s="29">
        <f t="shared" si="2"/>
        <v>0.8</v>
      </c>
      <c r="K36" s="29">
        <v>177</v>
      </c>
      <c r="L36" s="29"/>
      <c r="M36" s="29">
        <f t="shared" si="3"/>
        <v>177</v>
      </c>
      <c r="N36" s="30"/>
      <c r="O36" s="15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30"/>
      <c r="O37" s="15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30"/>
      <c r="O38" s="15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29">
        <f t="shared" ref="E39:L39" si="14">SUM(E34:E38)</f>
        <v>0</v>
      </c>
      <c r="F39" s="29">
        <f t="shared" si="14"/>
        <v>0</v>
      </c>
      <c r="G39" s="29">
        <f t="shared" si="14"/>
        <v>11.8</v>
      </c>
      <c r="H39" s="29">
        <f t="shared" si="14"/>
        <v>0</v>
      </c>
      <c r="I39" s="29">
        <f t="shared" si="1"/>
        <v>11.8</v>
      </c>
      <c r="J39" s="29">
        <f t="shared" si="2"/>
        <v>11.8</v>
      </c>
      <c r="K39" s="29">
        <f>SUM(K34:K38)</f>
        <v>2659</v>
      </c>
      <c r="L39" s="29">
        <f t="shared" si="14"/>
        <v>0</v>
      </c>
      <c r="M39" s="29">
        <f t="shared" si="3"/>
        <v>2659</v>
      </c>
      <c r="N39" s="30">
        <f t="shared" si="9"/>
        <v>225338.98305084746</v>
      </c>
      <c r="O39" s="15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30"/>
      <c r="O40" s="15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>
        <v>0.2</v>
      </c>
      <c r="H41" s="29"/>
      <c r="I41" s="29">
        <f t="shared" si="1"/>
        <v>0.2</v>
      </c>
      <c r="J41" s="29">
        <f t="shared" si="2"/>
        <v>0.2</v>
      </c>
      <c r="K41" s="29">
        <v>40</v>
      </c>
      <c r="L41" s="29"/>
      <c r="M41" s="29">
        <f t="shared" si="3"/>
        <v>40</v>
      </c>
      <c r="N41" s="30">
        <v>200000</v>
      </c>
      <c r="O41" s="15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30"/>
      <c r="O42" s="15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29">
        <f t="shared" ref="E43:M43" si="15">SUM(E40:E42)</f>
        <v>0</v>
      </c>
      <c r="F43" s="29">
        <f t="shared" si="15"/>
        <v>0</v>
      </c>
      <c r="G43" s="29">
        <f t="shared" si="15"/>
        <v>0.2</v>
      </c>
      <c r="H43" s="29">
        <f t="shared" si="15"/>
        <v>0</v>
      </c>
      <c r="I43" s="29">
        <f t="shared" si="15"/>
        <v>0.2</v>
      </c>
      <c r="J43" s="29">
        <f t="shared" si="15"/>
        <v>0.2</v>
      </c>
      <c r="K43" s="29">
        <f t="shared" si="15"/>
        <v>40</v>
      </c>
      <c r="L43" s="29">
        <f t="shared" si="15"/>
        <v>0</v>
      </c>
      <c r="M43" s="29">
        <f t="shared" si="15"/>
        <v>40</v>
      </c>
      <c r="N43" s="30"/>
      <c r="O43" s="15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29">
        <f t="shared" ref="E44:M44" si="16">E43+E39</f>
        <v>0</v>
      </c>
      <c r="F44" s="29">
        <f t="shared" si="16"/>
        <v>0</v>
      </c>
      <c r="G44" s="29">
        <f t="shared" si="16"/>
        <v>12</v>
      </c>
      <c r="H44" s="29">
        <f t="shared" si="16"/>
        <v>0</v>
      </c>
      <c r="I44" s="29">
        <f t="shared" si="16"/>
        <v>12</v>
      </c>
      <c r="J44" s="29">
        <f t="shared" si="16"/>
        <v>12</v>
      </c>
      <c r="K44" s="29">
        <f t="shared" si="16"/>
        <v>2699</v>
      </c>
      <c r="L44" s="29">
        <f t="shared" si="16"/>
        <v>0</v>
      </c>
      <c r="M44" s="29">
        <f t="shared" si="16"/>
        <v>2699</v>
      </c>
      <c r="N44" s="30">
        <f t="shared" si="9"/>
        <v>224916.66666666666</v>
      </c>
      <c r="O44" s="15"/>
    </row>
    <row r="45" spans="1:15" ht="20.100000000000001" customHeight="1">
      <c r="A45" s="84" t="s">
        <v>78</v>
      </c>
      <c r="B45" s="3" t="s">
        <v>79</v>
      </c>
      <c r="C45" s="3"/>
      <c r="D45" s="29">
        <v>25</v>
      </c>
      <c r="E45" s="29"/>
      <c r="F45" s="29">
        <f t="shared" si="0"/>
        <v>25</v>
      </c>
      <c r="G45" s="29">
        <v>75</v>
      </c>
      <c r="H45" s="29"/>
      <c r="I45" s="29">
        <f t="shared" si="1"/>
        <v>75</v>
      </c>
      <c r="J45" s="29">
        <f t="shared" si="2"/>
        <v>100</v>
      </c>
      <c r="K45" s="29">
        <v>0.375</v>
      </c>
      <c r="L45" s="29"/>
      <c r="M45" s="29">
        <f t="shared" si="3"/>
        <v>0.375</v>
      </c>
      <c r="N45" s="29">
        <f t="shared" si="9"/>
        <v>5</v>
      </c>
      <c r="O45" s="15"/>
    </row>
    <row r="46" spans="1:15" ht="20.100000000000001" customHeight="1">
      <c r="A46" s="85"/>
      <c r="B46" s="3" t="s">
        <v>80</v>
      </c>
      <c r="C46" s="3"/>
      <c r="D46" s="29">
        <v>64</v>
      </c>
      <c r="E46" s="29"/>
      <c r="F46" s="29">
        <f t="shared" si="0"/>
        <v>64</v>
      </c>
      <c r="G46" s="29">
        <v>60</v>
      </c>
      <c r="H46" s="29"/>
      <c r="I46" s="29">
        <f t="shared" si="1"/>
        <v>60</v>
      </c>
      <c r="J46" s="29">
        <f t="shared" si="2"/>
        <v>124</v>
      </c>
      <c r="K46" s="29">
        <v>240</v>
      </c>
      <c r="L46" s="29"/>
      <c r="M46" s="29">
        <f t="shared" si="3"/>
        <v>240</v>
      </c>
      <c r="N46" s="30">
        <f t="shared" si="9"/>
        <v>4000</v>
      </c>
      <c r="O46" s="15"/>
    </row>
    <row r="47" spans="1:15" ht="20.100000000000001" customHeight="1">
      <c r="A47" s="85"/>
      <c r="B47" s="3" t="s">
        <v>81</v>
      </c>
      <c r="C47" s="3"/>
      <c r="D47" s="29"/>
      <c r="E47" s="29"/>
      <c r="F47" s="29">
        <f t="shared" si="0"/>
        <v>0</v>
      </c>
      <c r="G47" s="29">
        <v>200</v>
      </c>
      <c r="H47" s="29"/>
      <c r="I47" s="29">
        <f t="shared" si="1"/>
        <v>200</v>
      </c>
      <c r="J47" s="29">
        <f t="shared" si="2"/>
        <v>200</v>
      </c>
      <c r="K47" s="29">
        <v>1951</v>
      </c>
      <c r="L47" s="29"/>
      <c r="M47" s="29">
        <f t="shared" si="3"/>
        <v>1951</v>
      </c>
      <c r="N47" s="30"/>
      <c r="O47" s="15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415</v>
      </c>
      <c r="H48" s="29"/>
      <c r="I48" s="29">
        <f t="shared" si="1"/>
        <v>415</v>
      </c>
      <c r="J48" s="29">
        <f t="shared" si="2"/>
        <v>415</v>
      </c>
      <c r="K48" s="29">
        <v>10279</v>
      </c>
      <c r="L48" s="29"/>
      <c r="M48" s="29">
        <f t="shared" si="3"/>
        <v>10279</v>
      </c>
      <c r="N48" s="30">
        <f t="shared" si="9"/>
        <v>24768.674698795181</v>
      </c>
      <c r="O48" s="15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/>
      <c r="H49" s="29"/>
      <c r="I49" s="29">
        <f t="shared" si="1"/>
        <v>0</v>
      </c>
      <c r="J49" s="29">
        <f t="shared" si="2"/>
        <v>0</v>
      </c>
      <c r="K49" s="29"/>
      <c r="L49" s="29"/>
      <c r="M49" s="29">
        <f t="shared" si="3"/>
        <v>0</v>
      </c>
      <c r="N49" s="30"/>
      <c r="O49" s="15"/>
    </row>
    <row r="50" spans="1:15" ht="20.100000000000001" customHeight="1">
      <c r="A50" s="86"/>
      <c r="B50" s="12" t="s">
        <v>84</v>
      </c>
      <c r="C50" s="13"/>
      <c r="D50" s="29">
        <f>SUM(D45:D49)</f>
        <v>89</v>
      </c>
      <c r="E50" s="29">
        <f t="shared" ref="E50:M50" si="17">SUM(E45:E49)</f>
        <v>0</v>
      </c>
      <c r="F50" s="29">
        <f t="shared" si="17"/>
        <v>89</v>
      </c>
      <c r="G50" s="29">
        <f t="shared" si="17"/>
        <v>750</v>
      </c>
      <c r="H50" s="29">
        <f t="shared" si="17"/>
        <v>0</v>
      </c>
      <c r="I50" s="29">
        <f t="shared" si="17"/>
        <v>750</v>
      </c>
      <c r="J50" s="29">
        <f t="shared" si="17"/>
        <v>839</v>
      </c>
      <c r="K50" s="29">
        <f t="shared" si="17"/>
        <v>12470.375</v>
      </c>
      <c r="L50" s="29">
        <f t="shared" si="17"/>
        <v>0</v>
      </c>
      <c r="M50" s="29">
        <f t="shared" si="17"/>
        <v>12470.375</v>
      </c>
      <c r="N50" s="30">
        <f t="shared" si="9"/>
        <v>16627.166666666668</v>
      </c>
      <c r="O50" s="15"/>
    </row>
    <row r="51" spans="1:15" ht="20.100000000000001" customHeight="1">
      <c r="A51" s="87" t="s">
        <v>90</v>
      </c>
      <c r="B51" s="88"/>
      <c r="C51" s="89"/>
      <c r="D51" s="29">
        <f>D50+D44+D33+D27+D24+D19+D16+D7</f>
        <v>641.6</v>
      </c>
      <c r="E51" s="29">
        <f t="shared" ref="E51:M51" si="18">E50+E44+E33+E27+E24+E19+E16+E7</f>
        <v>0</v>
      </c>
      <c r="F51" s="29">
        <f t="shared" si="18"/>
        <v>641.6</v>
      </c>
      <c r="G51" s="29">
        <f t="shared" si="18"/>
        <v>2212</v>
      </c>
      <c r="H51" s="29">
        <f t="shared" si="18"/>
        <v>0</v>
      </c>
      <c r="I51" s="29">
        <f t="shared" si="18"/>
        <v>2212</v>
      </c>
      <c r="J51" s="29">
        <f t="shared" si="18"/>
        <v>2853.6</v>
      </c>
      <c r="K51" s="29">
        <f t="shared" si="18"/>
        <v>22543.375</v>
      </c>
      <c r="L51" s="29">
        <f t="shared" si="18"/>
        <v>0</v>
      </c>
      <c r="M51" s="29">
        <f t="shared" si="18"/>
        <v>22543.375</v>
      </c>
      <c r="N51" s="30"/>
      <c r="O51" s="15"/>
    </row>
    <row r="52" spans="1:15">
      <c r="D52" s="17"/>
    </row>
  </sheetData>
  <mergeCells count="18">
    <mergeCell ref="A1:O1"/>
    <mergeCell ref="B34:B39"/>
    <mergeCell ref="B40:B43"/>
    <mergeCell ref="N2:O2"/>
    <mergeCell ref="K2:M2"/>
    <mergeCell ref="A51:C51"/>
    <mergeCell ref="A2:C3"/>
    <mergeCell ref="D2:F2"/>
    <mergeCell ref="G2:I2"/>
    <mergeCell ref="J2:J3"/>
    <mergeCell ref="A45:A50"/>
    <mergeCell ref="A4:A7"/>
    <mergeCell ref="A8:A16"/>
    <mergeCell ref="A17:A19"/>
    <mergeCell ref="A20:A24"/>
    <mergeCell ref="A25:A27"/>
    <mergeCell ref="A28:A33"/>
    <mergeCell ref="A34:A4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7" sqref="N47"/>
    </sheetView>
  </sheetViews>
  <sheetFormatPr defaultColWidth="9.140625" defaultRowHeight="19.5"/>
  <cols>
    <col min="1" max="1" width="9.42578125" style="10" customWidth="1"/>
    <col min="2" max="2" width="20.42578125" style="10" customWidth="1"/>
    <col min="3" max="3" width="15.7109375" style="10" customWidth="1"/>
    <col min="4" max="4" width="7.5703125" style="10" customWidth="1"/>
    <col min="5" max="5" width="6.42578125" style="10" customWidth="1"/>
    <col min="6" max="7" width="9.140625" style="10" customWidth="1"/>
    <col min="8" max="8" width="7.28515625" style="10" customWidth="1"/>
    <col min="9" max="10" width="9.140625" style="10" customWidth="1"/>
    <col min="11" max="11" width="12.7109375" style="10" customWidth="1"/>
    <col min="12" max="12" width="6.42578125" style="10" customWidth="1"/>
    <col min="13" max="13" width="11.7109375" style="10" customWidth="1"/>
    <col min="14" max="14" width="10.28515625" style="10" customWidth="1"/>
    <col min="15" max="15" width="5.7109375" style="10" customWidth="1"/>
    <col min="16" max="16384" width="9.140625" style="10"/>
  </cols>
  <sheetData>
    <row r="1" spans="1:15" s="11" customFormat="1" ht="18" customHeight="1">
      <c r="A1" s="109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8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18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/>
      <c r="E4" s="29"/>
      <c r="F4" s="29">
        <f>E4+D4</f>
        <v>0</v>
      </c>
      <c r="G4" s="29">
        <v>11</v>
      </c>
      <c r="H4" s="29"/>
      <c r="I4" s="29">
        <f>H4+G4</f>
        <v>11</v>
      </c>
      <c r="J4" s="29">
        <f>I4+F4</f>
        <v>11</v>
      </c>
      <c r="K4" s="29">
        <v>3</v>
      </c>
      <c r="L4" s="29"/>
      <c r="M4" s="29">
        <f>L4+K4</f>
        <v>3</v>
      </c>
      <c r="N4" s="29">
        <f>K4/G4*1000</f>
        <v>272.72727272727269</v>
      </c>
      <c r="O4" s="27"/>
    </row>
    <row r="5" spans="1:15" ht="20.100000000000001" customHeight="1">
      <c r="A5" s="97"/>
      <c r="B5" s="1" t="s">
        <v>36</v>
      </c>
      <c r="C5" s="2"/>
      <c r="D5" s="29"/>
      <c r="E5" s="29"/>
      <c r="F5" s="29">
        <f t="shared" ref="F5:F49" si="0">E5+D5</f>
        <v>0</v>
      </c>
      <c r="G5" s="29"/>
      <c r="H5" s="29"/>
      <c r="I5" s="29">
        <f t="shared" ref="I5:I51" si="1">H5+G5</f>
        <v>0</v>
      </c>
      <c r="J5" s="29">
        <f t="shared" ref="J5:J51" si="2">I5+F5</f>
        <v>0</v>
      </c>
      <c r="K5" s="29"/>
      <c r="L5" s="29"/>
      <c r="M5" s="29">
        <f t="shared" ref="M5:M51" si="3">L5+K5</f>
        <v>0</v>
      </c>
      <c r="N5" s="29"/>
      <c r="O5" s="27"/>
    </row>
    <row r="6" spans="1:15" ht="20.100000000000001" customHeight="1">
      <c r="A6" s="97"/>
      <c r="B6" s="1" t="s">
        <v>37</v>
      </c>
      <c r="C6" s="2"/>
      <c r="D6" s="29">
        <v>22</v>
      </c>
      <c r="E6" s="29"/>
      <c r="F6" s="29">
        <f t="shared" si="0"/>
        <v>22</v>
      </c>
      <c r="G6" s="29">
        <v>83</v>
      </c>
      <c r="H6" s="29"/>
      <c r="I6" s="29">
        <f t="shared" si="1"/>
        <v>83</v>
      </c>
      <c r="J6" s="29">
        <f t="shared" si="2"/>
        <v>105</v>
      </c>
      <c r="K6" s="29">
        <v>510</v>
      </c>
      <c r="L6" s="29"/>
      <c r="M6" s="29">
        <f t="shared" si="3"/>
        <v>510</v>
      </c>
      <c r="N6" s="29">
        <f t="shared" ref="N6:N50" si="4">K6/G6*1000</f>
        <v>6144.5783132530123</v>
      </c>
      <c r="O6" s="27"/>
    </row>
    <row r="7" spans="1:15" ht="20.100000000000001" customHeight="1">
      <c r="A7" s="97"/>
      <c r="B7" s="1" t="s">
        <v>38</v>
      </c>
      <c r="C7" s="2"/>
      <c r="D7" s="29">
        <f>SUM(D4:D6)</f>
        <v>22</v>
      </c>
      <c r="E7" s="29">
        <f t="shared" ref="E7:L7" si="5">SUM(E4:E6)</f>
        <v>0</v>
      </c>
      <c r="F7" s="29">
        <f t="shared" si="0"/>
        <v>22</v>
      </c>
      <c r="G7" s="29">
        <f t="shared" si="5"/>
        <v>94</v>
      </c>
      <c r="H7" s="29">
        <f t="shared" si="5"/>
        <v>0</v>
      </c>
      <c r="I7" s="29">
        <f t="shared" si="1"/>
        <v>94</v>
      </c>
      <c r="J7" s="29">
        <f t="shared" si="2"/>
        <v>116</v>
      </c>
      <c r="K7" s="29">
        <f t="shared" si="5"/>
        <v>513</v>
      </c>
      <c r="L7" s="29">
        <f t="shared" si="5"/>
        <v>0</v>
      </c>
      <c r="M7" s="29">
        <f t="shared" si="3"/>
        <v>513</v>
      </c>
      <c r="N7" s="29">
        <f t="shared" si="4"/>
        <v>5457.4468085106382</v>
      </c>
      <c r="O7" s="27"/>
    </row>
    <row r="8" spans="1:15" ht="20.100000000000001" customHeight="1">
      <c r="A8" s="84" t="s">
        <v>39</v>
      </c>
      <c r="B8" s="12" t="s">
        <v>40</v>
      </c>
      <c r="C8" s="13"/>
      <c r="D8" s="29"/>
      <c r="E8" s="29"/>
      <c r="F8" s="29">
        <f t="shared" si="0"/>
        <v>0</v>
      </c>
      <c r="G8" s="29"/>
      <c r="H8" s="29"/>
      <c r="I8" s="29">
        <f t="shared" si="1"/>
        <v>0</v>
      </c>
      <c r="J8" s="29">
        <f t="shared" si="2"/>
        <v>0</v>
      </c>
      <c r="K8" s="29"/>
      <c r="L8" s="29"/>
      <c r="M8" s="29">
        <f t="shared" si="3"/>
        <v>0</v>
      </c>
      <c r="N8" s="29"/>
      <c r="O8" s="27"/>
    </row>
    <row r="9" spans="1:15" ht="20.100000000000001" customHeight="1">
      <c r="A9" s="85" t="s">
        <v>39</v>
      </c>
      <c r="B9" s="1" t="s">
        <v>41</v>
      </c>
      <c r="C9" s="2"/>
      <c r="D9" s="29"/>
      <c r="E9" s="29"/>
      <c r="F9" s="29">
        <f t="shared" si="0"/>
        <v>0</v>
      </c>
      <c r="G9" s="29"/>
      <c r="H9" s="29"/>
      <c r="I9" s="29">
        <f t="shared" si="1"/>
        <v>0</v>
      </c>
      <c r="J9" s="29">
        <f t="shared" si="2"/>
        <v>0</v>
      </c>
      <c r="K9" s="29"/>
      <c r="L9" s="29"/>
      <c r="M9" s="29">
        <f t="shared" si="3"/>
        <v>0</v>
      </c>
      <c r="N9" s="29"/>
      <c r="O9" s="27"/>
    </row>
    <row r="10" spans="1:15" ht="20.100000000000001" customHeight="1">
      <c r="A10" s="85"/>
      <c r="B10" s="1" t="s">
        <v>42</v>
      </c>
      <c r="C10" s="2"/>
      <c r="D10" s="29"/>
      <c r="E10" s="29"/>
      <c r="F10" s="29">
        <f t="shared" si="0"/>
        <v>0</v>
      </c>
      <c r="G10" s="29">
        <v>20</v>
      </c>
      <c r="H10" s="29"/>
      <c r="I10" s="29">
        <f t="shared" si="1"/>
        <v>20</v>
      </c>
      <c r="J10" s="29">
        <f t="shared" si="2"/>
        <v>20</v>
      </c>
      <c r="K10" s="29">
        <v>12</v>
      </c>
      <c r="L10" s="29"/>
      <c r="M10" s="29">
        <f t="shared" si="3"/>
        <v>12</v>
      </c>
      <c r="N10" s="29">
        <f t="shared" si="4"/>
        <v>600</v>
      </c>
      <c r="O10" s="27"/>
    </row>
    <row r="11" spans="1:15" ht="20.100000000000001" customHeight="1">
      <c r="A11" s="85"/>
      <c r="B11" s="1" t="s">
        <v>43</v>
      </c>
      <c r="C11" s="2"/>
      <c r="D11" s="29"/>
      <c r="E11" s="29"/>
      <c r="F11" s="29">
        <f t="shared" si="0"/>
        <v>0</v>
      </c>
      <c r="G11" s="29"/>
      <c r="H11" s="29"/>
      <c r="I11" s="29">
        <f t="shared" si="1"/>
        <v>0</v>
      </c>
      <c r="J11" s="29">
        <f t="shared" si="2"/>
        <v>0</v>
      </c>
      <c r="K11" s="29">
        <v>0</v>
      </c>
      <c r="L11" s="29"/>
      <c r="M11" s="29">
        <f t="shared" si="3"/>
        <v>0</v>
      </c>
      <c r="N11" s="29"/>
      <c r="O11" s="27"/>
    </row>
    <row r="12" spans="1:15" ht="20.100000000000001" customHeight="1">
      <c r="A12" s="85"/>
      <c r="B12" s="1" t="s">
        <v>44</v>
      </c>
      <c r="C12" s="2"/>
      <c r="D12" s="29">
        <v>0</v>
      </c>
      <c r="E12" s="29"/>
      <c r="F12" s="29">
        <f t="shared" si="0"/>
        <v>0</v>
      </c>
      <c r="G12" s="29">
        <v>36</v>
      </c>
      <c r="H12" s="29"/>
      <c r="I12" s="29">
        <f t="shared" si="1"/>
        <v>36</v>
      </c>
      <c r="J12" s="29">
        <f t="shared" si="2"/>
        <v>36</v>
      </c>
      <c r="K12" s="29">
        <v>30</v>
      </c>
      <c r="L12" s="29"/>
      <c r="M12" s="29">
        <f t="shared" si="3"/>
        <v>30</v>
      </c>
      <c r="N12" s="29">
        <f t="shared" si="4"/>
        <v>833.33333333333337</v>
      </c>
      <c r="O12" s="27"/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7"/>
    </row>
    <row r="14" spans="1:15" ht="20.100000000000001" customHeight="1">
      <c r="A14" s="85"/>
      <c r="B14" s="1" t="s">
        <v>46</v>
      </c>
      <c r="C14" s="2"/>
      <c r="D14" s="29"/>
      <c r="E14" s="29"/>
      <c r="F14" s="29">
        <f t="shared" si="0"/>
        <v>0</v>
      </c>
      <c r="G14" s="29">
        <v>25.5</v>
      </c>
      <c r="H14" s="29"/>
      <c r="I14" s="29">
        <f t="shared" si="1"/>
        <v>25.5</v>
      </c>
      <c r="J14" s="29">
        <f t="shared" si="2"/>
        <v>25.5</v>
      </c>
      <c r="K14" s="29">
        <v>15</v>
      </c>
      <c r="L14" s="29"/>
      <c r="M14" s="29">
        <f t="shared" si="3"/>
        <v>15</v>
      </c>
      <c r="N14" s="29">
        <f t="shared" si="4"/>
        <v>588.23529411764707</v>
      </c>
      <c r="O14" s="27"/>
    </row>
    <row r="15" spans="1:15" ht="20.100000000000001" customHeight="1">
      <c r="A15" s="85"/>
      <c r="B15" s="1" t="s">
        <v>47</v>
      </c>
      <c r="C15" s="2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27"/>
    </row>
    <row r="16" spans="1:15" ht="20.100000000000001" customHeight="1">
      <c r="A16" s="86"/>
      <c r="B16" s="12" t="s">
        <v>48</v>
      </c>
      <c r="C16" s="12"/>
      <c r="D16" s="29">
        <f>SUM(D8:D15)</f>
        <v>0</v>
      </c>
      <c r="E16" s="64">
        <f t="shared" ref="E16:M16" si="6">SUM(E8:E15)</f>
        <v>0</v>
      </c>
      <c r="F16" s="64">
        <f t="shared" si="6"/>
        <v>0</v>
      </c>
      <c r="G16" s="64">
        <f t="shared" si="6"/>
        <v>81.5</v>
      </c>
      <c r="H16" s="64">
        <f t="shared" si="6"/>
        <v>0</v>
      </c>
      <c r="I16" s="64">
        <f t="shared" si="6"/>
        <v>81.5</v>
      </c>
      <c r="J16" s="64">
        <f t="shared" si="6"/>
        <v>81.5</v>
      </c>
      <c r="K16" s="64">
        <f t="shared" si="6"/>
        <v>57</v>
      </c>
      <c r="L16" s="64">
        <f t="shared" si="6"/>
        <v>0</v>
      </c>
      <c r="M16" s="64">
        <f t="shared" si="6"/>
        <v>57</v>
      </c>
      <c r="N16" s="29">
        <f t="shared" si="4"/>
        <v>699.38650306748457</v>
      </c>
      <c r="O16" s="27"/>
    </row>
    <row r="17" spans="1:15" ht="20.100000000000001" customHeight="1">
      <c r="A17" s="84" t="s">
        <v>49</v>
      </c>
      <c r="B17" s="12" t="s">
        <v>50</v>
      </c>
      <c r="C17" s="13"/>
      <c r="D17" s="29"/>
      <c r="E17" s="29">
        <v>0</v>
      </c>
      <c r="F17" s="29">
        <v>0</v>
      </c>
      <c r="G17" s="29">
        <v>270</v>
      </c>
      <c r="H17" s="29">
        <v>0</v>
      </c>
      <c r="I17" s="29">
        <f t="shared" si="1"/>
        <v>270</v>
      </c>
      <c r="J17" s="29">
        <f t="shared" si="2"/>
        <v>270</v>
      </c>
      <c r="K17" s="29">
        <v>1200</v>
      </c>
      <c r="L17" s="29"/>
      <c r="M17" s="29">
        <f t="shared" si="3"/>
        <v>1200</v>
      </c>
      <c r="N17" s="29">
        <f t="shared" si="4"/>
        <v>4444.4444444444443</v>
      </c>
      <c r="O17" s="27"/>
    </row>
    <row r="18" spans="1:15" ht="20.100000000000001" customHeight="1">
      <c r="A18" s="85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7"/>
    </row>
    <row r="19" spans="1:15" ht="20.100000000000001" customHeight="1">
      <c r="A19" s="86"/>
      <c r="B19" s="14" t="s">
        <v>52</v>
      </c>
      <c r="C19" s="13"/>
      <c r="D19" s="29">
        <f>SUM(D17:D18)</f>
        <v>0</v>
      </c>
      <c r="E19" s="29">
        <f t="shared" ref="E19:L19" si="7">SUM(E17:E18)</f>
        <v>0</v>
      </c>
      <c r="F19" s="29">
        <f t="shared" si="7"/>
        <v>0</v>
      </c>
      <c r="G19" s="29">
        <f t="shared" si="7"/>
        <v>270</v>
      </c>
      <c r="H19" s="29">
        <f t="shared" si="7"/>
        <v>0</v>
      </c>
      <c r="I19" s="29">
        <f t="shared" si="1"/>
        <v>270</v>
      </c>
      <c r="J19" s="29">
        <f t="shared" si="2"/>
        <v>270</v>
      </c>
      <c r="K19" s="29">
        <f t="shared" si="7"/>
        <v>1200</v>
      </c>
      <c r="L19" s="29">
        <f t="shared" si="7"/>
        <v>0</v>
      </c>
      <c r="M19" s="29">
        <f t="shared" si="3"/>
        <v>1200</v>
      </c>
      <c r="N19" s="29">
        <f t="shared" si="4"/>
        <v>4444.4444444444443</v>
      </c>
      <c r="O19" s="27"/>
    </row>
    <row r="20" spans="1:15" ht="20.100000000000001" customHeight="1">
      <c r="A20" s="84" t="s">
        <v>53</v>
      </c>
      <c r="B20" s="12" t="s">
        <v>54</v>
      </c>
      <c r="C20" s="13"/>
      <c r="D20" s="29">
        <v>305</v>
      </c>
      <c r="E20" s="29"/>
      <c r="F20" s="29">
        <f t="shared" si="0"/>
        <v>305</v>
      </c>
      <c r="G20" s="29">
        <v>1677</v>
      </c>
      <c r="H20" s="29"/>
      <c r="I20" s="29">
        <f t="shared" si="1"/>
        <v>1677</v>
      </c>
      <c r="J20" s="29">
        <f t="shared" si="2"/>
        <v>1982</v>
      </c>
      <c r="K20" s="29">
        <v>1682</v>
      </c>
      <c r="L20" s="29"/>
      <c r="M20" s="29">
        <f t="shared" si="3"/>
        <v>1682</v>
      </c>
      <c r="N20" s="29">
        <f t="shared" si="4"/>
        <v>1002.9815146094217</v>
      </c>
      <c r="O20" s="27"/>
    </row>
    <row r="21" spans="1:15" ht="20.100000000000001" customHeight="1">
      <c r="A21" s="85"/>
      <c r="B21" s="12" t="s">
        <v>55</v>
      </c>
      <c r="C21" s="13"/>
      <c r="D21" s="29">
        <v>7</v>
      </c>
      <c r="E21" s="29"/>
      <c r="F21" s="29">
        <f t="shared" si="0"/>
        <v>7</v>
      </c>
      <c r="G21" s="29">
        <v>313</v>
      </c>
      <c r="H21" s="29"/>
      <c r="I21" s="29">
        <f t="shared" si="1"/>
        <v>313</v>
      </c>
      <c r="J21" s="29">
        <f t="shared" si="2"/>
        <v>320</v>
      </c>
      <c r="K21" s="29">
        <v>215</v>
      </c>
      <c r="L21" s="29"/>
      <c r="M21" s="29">
        <f t="shared" si="3"/>
        <v>215</v>
      </c>
      <c r="N21" s="29">
        <f t="shared" si="4"/>
        <v>686.90095846645374</v>
      </c>
      <c r="O21" s="27"/>
    </row>
    <row r="22" spans="1:15" ht="20.100000000000001" customHeight="1">
      <c r="A22" s="85"/>
      <c r="B22" s="12" t="s">
        <v>56</v>
      </c>
      <c r="C22" s="13"/>
      <c r="D22" s="29">
        <v>8</v>
      </c>
      <c r="E22" s="29"/>
      <c r="F22" s="29">
        <f t="shared" si="0"/>
        <v>8</v>
      </c>
      <c r="G22" s="29">
        <v>115</v>
      </c>
      <c r="H22" s="29"/>
      <c r="I22" s="29">
        <f t="shared" si="1"/>
        <v>115</v>
      </c>
      <c r="J22" s="29">
        <f t="shared" si="2"/>
        <v>123</v>
      </c>
      <c r="K22" s="29">
        <v>147</v>
      </c>
      <c r="L22" s="29"/>
      <c r="M22" s="29">
        <f t="shared" si="3"/>
        <v>147</v>
      </c>
      <c r="N22" s="29">
        <f t="shared" si="4"/>
        <v>1278.2608695652173</v>
      </c>
      <c r="O22" s="27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7"/>
    </row>
    <row r="24" spans="1:15" ht="20.100000000000001" customHeight="1">
      <c r="A24" s="86"/>
      <c r="B24" s="12" t="s">
        <v>58</v>
      </c>
      <c r="C24" s="13"/>
      <c r="D24" s="29">
        <f>SUM(D20:D23)</f>
        <v>320</v>
      </c>
      <c r="E24" s="64">
        <f t="shared" ref="E24:M24" si="8">SUM(E20:E23)</f>
        <v>0</v>
      </c>
      <c r="F24" s="64">
        <f t="shared" si="8"/>
        <v>320</v>
      </c>
      <c r="G24" s="64">
        <f t="shared" si="8"/>
        <v>2105</v>
      </c>
      <c r="H24" s="64">
        <f t="shared" si="8"/>
        <v>0</v>
      </c>
      <c r="I24" s="64">
        <f t="shared" si="8"/>
        <v>2105</v>
      </c>
      <c r="J24" s="64">
        <f t="shared" si="8"/>
        <v>2425</v>
      </c>
      <c r="K24" s="64">
        <f t="shared" si="8"/>
        <v>2044</v>
      </c>
      <c r="L24" s="64">
        <f t="shared" si="8"/>
        <v>0</v>
      </c>
      <c r="M24" s="64">
        <f t="shared" si="8"/>
        <v>2044</v>
      </c>
      <c r="N24" s="29">
        <f t="shared" si="4"/>
        <v>971.02137767220893</v>
      </c>
      <c r="O24" s="27"/>
    </row>
    <row r="25" spans="1:15" ht="20.100000000000001" customHeight="1">
      <c r="A25" s="84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7"/>
    </row>
    <row r="26" spans="1:15" ht="20.100000000000001" customHeight="1">
      <c r="A26" s="85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7"/>
    </row>
    <row r="27" spans="1:15" ht="20.100000000000001" customHeight="1">
      <c r="A27" s="86"/>
      <c r="B27" s="12" t="s">
        <v>61</v>
      </c>
      <c r="C27" s="13"/>
      <c r="D27" s="29">
        <f>SUM(D25:D26)</f>
        <v>0</v>
      </c>
      <c r="E27" s="29">
        <f t="shared" ref="E27:L27" si="9">SUM(E25:E26)</f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1"/>
        <v>0</v>
      </c>
      <c r="J27" s="29">
        <f t="shared" si="2"/>
        <v>0</v>
      </c>
      <c r="K27" s="29">
        <f t="shared" si="9"/>
        <v>0</v>
      </c>
      <c r="L27" s="29">
        <f t="shared" si="9"/>
        <v>0</v>
      </c>
      <c r="M27" s="29">
        <f t="shared" si="3"/>
        <v>0</v>
      </c>
      <c r="N27" s="29"/>
      <c r="O27" s="27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7"/>
    </row>
    <row r="29" spans="1:15" ht="20.100000000000001" customHeight="1">
      <c r="A29" s="94"/>
      <c r="B29" s="12" t="s">
        <v>64</v>
      </c>
      <c r="C29" s="13"/>
      <c r="D29" s="29">
        <v>58</v>
      </c>
      <c r="E29" s="29"/>
      <c r="F29" s="29">
        <f t="shared" si="0"/>
        <v>58</v>
      </c>
      <c r="G29" s="29">
        <v>1631</v>
      </c>
      <c r="H29" s="29"/>
      <c r="I29" s="29">
        <f t="shared" si="1"/>
        <v>1631</v>
      </c>
      <c r="J29" s="29">
        <f t="shared" si="2"/>
        <v>1689</v>
      </c>
      <c r="K29" s="29">
        <v>15400</v>
      </c>
      <c r="L29" s="29"/>
      <c r="M29" s="29">
        <f t="shared" si="3"/>
        <v>15400</v>
      </c>
      <c r="N29" s="29">
        <f t="shared" si="4"/>
        <v>9442.0600858369107</v>
      </c>
      <c r="O29" s="27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7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7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>
        <v>39</v>
      </c>
      <c r="H32" s="29"/>
      <c r="I32" s="29">
        <f t="shared" si="1"/>
        <v>39</v>
      </c>
      <c r="J32" s="29">
        <f t="shared" si="2"/>
        <v>39</v>
      </c>
      <c r="K32" s="29">
        <v>11</v>
      </c>
      <c r="L32" s="29"/>
      <c r="M32" s="29">
        <f t="shared" si="3"/>
        <v>11</v>
      </c>
      <c r="N32" s="29">
        <f t="shared" si="4"/>
        <v>282.05128205128204</v>
      </c>
      <c r="O32" s="27"/>
    </row>
    <row r="33" spans="1:15" ht="20.100000000000001" customHeight="1">
      <c r="A33" s="95"/>
      <c r="B33" s="12" t="s">
        <v>68</v>
      </c>
      <c r="C33" s="13"/>
      <c r="D33" s="29">
        <f>SUM(D28:D32)</f>
        <v>58</v>
      </c>
      <c r="E33" s="64">
        <f t="shared" ref="E33:M33" si="10">SUM(E28:E32)</f>
        <v>0</v>
      </c>
      <c r="F33" s="64">
        <f t="shared" si="10"/>
        <v>58</v>
      </c>
      <c r="G33" s="64">
        <f t="shared" si="10"/>
        <v>1670</v>
      </c>
      <c r="H33" s="64">
        <f t="shared" si="10"/>
        <v>0</v>
      </c>
      <c r="I33" s="64">
        <f t="shared" si="10"/>
        <v>1670</v>
      </c>
      <c r="J33" s="64">
        <f t="shared" si="10"/>
        <v>1728</v>
      </c>
      <c r="K33" s="64">
        <f t="shared" si="10"/>
        <v>15411</v>
      </c>
      <c r="L33" s="64">
        <f t="shared" si="10"/>
        <v>0</v>
      </c>
      <c r="M33" s="64">
        <f t="shared" si="10"/>
        <v>15411</v>
      </c>
      <c r="N33" s="29">
        <f t="shared" si="4"/>
        <v>9228.1437125748507</v>
      </c>
      <c r="O33" s="27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0.1</v>
      </c>
      <c r="H34" s="29"/>
      <c r="I34" s="29">
        <f t="shared" si="1"/>
        <v>0.1</v>
      </c>
      <c r="J34" s="29">
        <f t="shared" si="2"/>
        <v>0.1</v>
      </c>
      <c r="K34" s="29">
        <v>20</v>
      </c>
      <c r="L34" s="29"/>
      <c r="M34" s="29">
        <f t="shared" si="3"/>
        <v>20</v>
      </c>
      <c r="N34" s="29">
        <f>K34/G34</f>
        <v>200</v>
      </c>
      <c r="O34" s="27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7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7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7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7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29">
        <f t="shared" ref="E39:L39" si="11">SUM(E34:E38)</f>
        <v>0</v>
      </c>
      <c r="F39" s="29">
        <f t="shared" si="11"/>
        <v>0</v>
      </c>
      <c r="G39" s="29">
        <f t="shared" si="11"/>
        <v>0.1</v>
      </c>
      <c r="H39" s="29">
        <f t="shared" si="11"/>
        <v>0</v>
      </c>
      <c r="I39" s="29">
        <f t="shared" si="1"/>
        <v>0.1</v>
      </c>
      <c r="J39" s="29">
        <f t="shared" si="2"/>
        <v>0.1</v>
      </c>
      <c r="K39" s="29">
        <f t="shared" si="11"/>
        <v>20</v>
      </c>
      <c r="L39" s="29">
        <f t="shared" si="11"/>
        <v>0</v>
      </c>
      <c r="M39" s="29">
        <f t="shared" si="3"/>
        <v>20</v>
      </c>
      <c r="N39" s="29"/>
      <c r="O39" s="27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7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7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>
        <v>0.4</v>
      </c>
      <c r="H42" s="29"/>
      <c r="I42" s="29">
        <f t="shared" si="1"/>
        <v>0.4</v>
      </c>
      <c r="J42" s="29">
        <f t="shared" si="2"/>
        <v>0.4</v>
      </c>
      <c r="K42" s="29">
        <v>4</v>
      </c>
      <c r="L42" s="29"/>
      <c r="M42" s="29">
        <f t="shared" si="3"/>
        <v>4</v>
      </c>
      <c r="N42" s="29">
        <f>K42/G42</f>
        <v>10</v>
      </c>
      <c r="O42" s="27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29">
        <f t="shared" ref="E43:L43" si="12">SUM(E40:E42)</f>
        <v>0</v>
      </c>
      <c r="F43" s="29">
        <f t="shared" si="12"/>
        <v>0</v>
      </c>
      <c r="G43" s="29">
        <f t="shared" si="12"/>
        <v>0.4</v>
      </c>
      <c r="H43" s="29">
        <f t="shared" si="12"/>
        <v>0</v>
      </c>
      <c r="I43" s="29">
        <f t="shared" si="1"/>
        <v>0.4</v>
      </c>
      <c r="J43" s="29">
        <f t="shared" si="2"/>
        <v>0.4</v>
      </c>
      <c r="K43" s="29">
        <f t="shared" si="12"/>
        <v>4</v>
      </c>
      <c r="L43" s="29">
        <f t="shared" si="12"/>
        <v>0</v>
      </c>
      <c r="M43" s="29">
        <f t="shared" si="3"/>
        <v>4</v>
      </c>
      <c r="N43" s="29"/>
      <c r="O43" s="27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29">
        <f t="shared" ref="E44:L44" si="13">E43+E39</f>
        <v>0</v>
      </c>
      <c r="F44" s="29">
        <f t="shared" si="13"/>
        <v>0</v>
      </c>
      <c r="G44" s="29">
        <f t="shared" si="13"/>
        <v>0.5</v>
      </c>
      <c r="H44" s="29">
        <f t="shared" si="13"/>
        <v>0</v>
      </c>
      <c r="I44" s="29">
        <f t="shared" si="1"/>
        <v>0.5</v>
      </c>
      <c r="J44" s="29">
        <f t="shared" si="2"/>
        <v>0.5</v>
      </c>
      <c r="K44" s="29">
        <f t="shared" si="13"/>
        <v>24</v>
      </c>
      <c r="L44" s="29">
        <f t="shared" si="13"/>
        <v>0</v>
      </c>
      <c r="M44" s="29">
        <f t="shared" si="3"/>
        <v>24</v>
      </c>
      <c r="N44" s="29"/>
      <c r="O44" s="27"/>
    </row>
    <row r="45" spans="1:15" ht="20.100000000000001" customHeight="1">
      <c r="A45" s="84" t="s">
        <v>78</v>
      </c>
      <c r="B45" s="3" t="s">
        <v>79</v>
      </c>
      <c r="C45" s="3"/>
      <c r="D45" s="29">
        <v>15</v>
      </c>
      <c r="E45" s="29"/>
      <c r="F45" s="29">
        <f t="shared" si="0"/>
        <v>15</v>
      </c>
      <c r="G45" s="29">
        <v>76</v>
      </c>
      <c r="H45" s="29"/>
      <c r="I45" s="29">
        <f t="shared" si="1"/>
        <v>76</v>
      </c>
      <c r="J45" s="29">
        <f t="shared" si="2"/>
        <v>91</v>
      </c>
      <c r="K45" s="29">
        <v>0.38</v>
      </c>
      <c r="L45" s="29"/>
      <c r="M45" s="29">
        <f t="shared" si="3"/>
        <v>0.38</v>
      </c>
      <c r="N45" s="29">
        <f t="shared" si="4"/>
        <v>5</v>
      </c>
      <c r="O45" s="27"/>
    </row>
    <row r="46" spans="1:15" ht="20.100000000000001" customHeight="1">
      <c r="A46" s="85"/>
      <c r="B46" s="3" t="s">
        <v>80</v>
      </c>
      <c r="C46" s="3"/>
      <c r="D46" s="29">
        <v>9</v>
      </c>
      <c r="E46" s="29"/>
      <c r="F46" s="29">
        <f t="shared" si="0"/>
        <v>9</v>
      </c>
      <c r="G46" s="29">
        <v>11</v>
      </c>
      <c r="H46" s="29"/>
      <c r="I46" s="29">
        <f t="shared" si="1"/>
        <v>11</v>
      </c>
      <c r="J46" s="29">
        <v>20</v>
      </c>
      <c r="K46" s="29">
        <v>44</v>
      </c>
      <c r="L46" s="29"/>
      <c r="M46" s="29">
        <f t="shared" si="3"/>
        <v>44</v>
      </c>
      <c r="N46" s="29">
        <f t="shared" si="4"/>
        <v>4000</v>
      </c>
      <c r="O46" s="27"/>
    </row>
    <row r="47" spans="1:15" ht="20.100000000000001" customHeight="1">
      <c r="A47" s="85"/>
      <c r="B47" s="3" t="s">
        <v>81</v>
      </c>
      <c r="C47" s="3"/>
      <c r="D47" s="29">
        <v>3</v>
      </c>
      <c r="E47" s="29"/>
      <c r="F47" s="29">
        <f t="shared" si="0"/>
        <v>3</v>
      </c>
      <c r="G47" s="29">
        <v>148</v>
      </c>
      <c r="H47" s="29"/>
      <c r="I47" s="29">
        <f t="shared" si="1"/>
        <v>148</v>
      </c>
      <c r="J47" s="29">
        <f t="shared" si="2"/>
        <v>151</v>
      </c>
      <c r="K47" s="29">
        <v>400</v>
      </c>
      <c r="L47" s="29"/>
      <c r="M47" s="29">
        <f t="shared" si="3"/>
        <v>400</v>
      </c>
      <c r="N47" s="29">
        <f t="shared" si="4"/>
        <v>2702.7027027027025</v>
      </c>
      <c r="O47" s="27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95</v>
      </c>
      <c r="H48" s="29"/>
      <c r="I48" s="29">
        <f t="shared" si="1"/>
        <v>95</v>
      </c>
      <c r="J48" s="29">
        <f t="shared" si="2"/>
        <v>95</v>
      </c>
      <c r="K48" s="29">
        <v>1423</v>
      </c>
      <c r="L48" s="29"/>
      <c r="M48" s="29">
        <f t="shared" si="3"/>
        <v>1423</v>
      </c>
      <c r="N48" s="29">
        <f t="shared" si="4"/>
        <v>14978.947368421053</v>
      </c>
      <c r="O48" s="27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0.12</v>
      </c>
      <c r="H49" s="29"/>
      <c r="I49" s="29">
        <f t="shared" si="1"/>
        <v>0.12</v>
      </c>
      <c r="J49" s="29">
        <f t="shared" si="2"/>
        <v>0.12</v>
      </c>
      <c r="K49" s="29">
        <v>23</v>
      </c>
      <c r="L49" s="29"/>
      <c r="M49" s="29">
        <f t="shared" si="3"/>
        <v>23</v>
      </c>
      <c r="N49" s="29">
        <f t="shared" si="4"/>
        <v>191666.66666666669</v>
      </c>
      <c r="O49" s="27"/>
    </row>
    <row r="50" spans="1:15" ht="20.100000000000001" customHeight="1">
      <c r="A50" s="86"/>
      <c r="B50" s="12" t="s">
        <v>84</v>
      </c>
      <c r="C50" s="13"/>
      <c r="D50" s="29">
        <f>SUM(D45:D49)</f>
        <v>27</v>
      </c>
      <c r="E50" s="29">
        <f t="shared" ref="E50:L50" si="14">SUM(E45:E49)</f>
        <v>0</v>
      </c>
      <c r="F50" s="29">
        <f t="shared" si="14"/>
        <v>27</v>
      </c>
      <c r="G50" s="29">
        <f t="shared" si="14"/>
        <v>330.12</v>
      </c>
      <c r="H50" s="29">
        <f t="shared" si="14"/>
        <v>0</v>
      </c>
      <c r="I50" s="29">
        <f t="shared" si="1"/>
        <v>330.12</v>
      </c>
      <c r="J50" s="29">
        <f t="shared" si="2"/>
        <v>357.12</v>
      </c>
      <c r="K50" s="29">
        <f t="shared" si="14"/>
        <v>1890.38</v>
      </c>
      <c r="L50" s="29">
        <f t="shared" si="14"/>
        <v>0</v>
      </c>
      <c r="M50" s="29">
        <f t="shared" si="3"/>
        <v>1890.38</v>
      </c>
      <c r="N50" s="29">
        <f t="shared" si="4"/>
        <v>5726.3419362656005</v>
      </c>
      <c r="O50" s="27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427</v>
      </c>
      <c r="E51" s="29">
        <f t="shared" ref="E51:L51" si="15">E50+E44+E33+E27+E24+E19+E16+E7</f>
        <v>0</v>
      </c>
      <c r="F51" s="29">
        <f t="shared" si="15"/>
        <v>427</v>
      </c>
      <c r="G51" s="29">
        <f t="shared" si="15"/>
        <v>4551.12</v>
      </c>
      <c r="H51" s="29">
        <f t="shared" si="15"/>
        <v>0</v>
      </c>
      <c r="I51" s="29">
        <f t="shared" si="1"/>
        <v>4551.12</v>
      </c>
      <c r="J51" s="29">
        <f t="shared" si="2"/>
        <v>4978.12</v>
      </c>
      <c r="K51" s="29">
        <f t="shared" si="15"/>
        <v>21139.38</v>
      </c>
      <c r="L51" s="29">
        <f t="shared" si="15"/>
        <v>0</v>
      </c>
      <c r="M51" s="29">
        <f t="shared" si="3"/>
        <v>21139.38</v>
      </c>
      <c r="N51" s="29"/>
      <c r="O51" s="27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rightToLeft="1" zoomScaleNormal="100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M5" sqref="M5"/>
    </sheetView>
  </sheetViews>
  <sheetFormatPr defaultColWidth="9.140625" defaultRowHeight="15"/>
  <cols>
    <col min="1" max="1" width="9.28515625" style="4" customWidth="1"/>
    <col min="2" max="2" width="27.5703125" style="4" customWidth="1"/>
    <col min="3" max="3" width="7.5703125" style="4" customWidth="1"/>
    <col min="4" max="4" width="6.42578125" style="4" customWidth="1"/>
    <col min="5" max="6" width="9.140625" style="4" customWidth="1"/>
    <col min="7" max="7" width="7.28515625" style="4" customWidth="1"/>
    <col min="8" max="9" width="9.140625" style="4" customWidth="1"/>
    <col min="10" max="10" width="10" style="4" customWidth="1"/>
    <col min="11" max="11" width="6.42578125" style="4" customWidth="1"/>
    <col min="12" max="12" width="10.42578125" style="4" customWidth="1"/>
    <col min="13" max="13" width="13.5703125" style="4" customWidth="1"/>
    <col min="14" max="14" width="8.28515625" style="4" customWidth="1"/>
    <col min="15" max="16384" width="9.140625" style="4"/>
  </cols>
  <sheetData>
    <row r="1" spans="1:14" s="11" customFormat="1" ht="20.100000000000001" customHeight="1">
      <c r="A1" s="109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0.100000000000001" customHeight="1">
      <c r="A2" s="98" t="s">
        <v>26</v>
      </c>
      <c r="B2" s="100"/>
      <c r="C2" s="104" t="s">
        <v>27</v>
      </c>
      <c r="D2" s="105"/>
      <c r="E2" s="106"/>
      <c r="F2" s="104" t="s">
        <v>28</v>
      </c>
      <c r="G2" s="105"/>
      <c r="H2" s="106"/>
      <c r="I2" s="107" t="s">
        <v>29</v>
      </c>
      <c r="J2" s="104" t="s">
        <v>30</v>
      </c>
      <c r="K2" s="105"/>
      <c r="L2" s="106"/>
      <c r="M2" s="104" t="s">
        <v>31</v>
      </c>
      <c r="N2" s="106"/>
    </row>
    <row r="3" spans="1:14" ht="20.100000000000001" customHeight="1">
      <c r="A3" s="101"/>
      <c r="B3" s="103"/>
      <c r="C3" s="9" t="s">
        <v>32</v>
      </c>
      <c r="D3" s="9" t="s">
        <v>33</v>
      </c>
      <c r="E3" s="9" t="s">
        <v>0</v>
      </c>
      <c r="F3" s="9" t="s">
        <v>32</v>
      </c>
      <c r="G3" s="9" t="s">
        <v>33</v>
      </c>
      <c r="H3" s="9" t="s">
        <v>0</v>
      </c>
      <c r="I3" s="108"/>
      <c r="J3" s="9" t="s">
        <v>32</v>
      </c>
      <c r="K3" s="9" t="s">
        <v>33</v>
      </c>
      <c r="L3" s="9" t="s">
        <v>0</v>
      </c>
      <c r="M3" s="9" t="s">
        <v>32</v>
      </c>
      <c r="N3" s="9" t="s">
        <v>33</v>
      </c>
    </row>
    <row r="4" spans="1:14" ht="20.100000000000001" customHeight="1">
      <c r="A4" s="84" t="s">
        <v>34</v>
      </c>
      <c r="B4" s="48" t="s">
        <v>35</v>
      </c>
      <c r="C4" s="29">
        <v>0</v>
      </c>
      <c r="D4" s="29"/>
      <c r="E4" s="29">
        <f>SUM(C4:D4)</f>
        <v>0</v>
      </c>
      <c r="F4" s="29"/>
      <c r="G4" s="29"/>
      <c r="H4" s="29">
        <f>SUM(F4:G4)</f>
        <v>0</v>
      </c>
      <c r="I4" s="29">
        <f>H4+E4</f>
        <v>0</v>
      </c>
      <c r="J4" s="29"/>
      <c r="K4" s="29"/>
      <c r="L4" s="29">
        <f>SUM(J4:K4)</f>
        <v>0</v>
      </c>
      <c r="M4" s="29"/>
      <c r="N4" s="5"/>
    </row>
    <row r="5" spans="1:14" ht="20.100000000000001" customHeight="1">
      <c r="A5" s="85"/>
      <c r="B5" s="48" t="s">
        <v>36</v>
      </c>
      <c r="C5" s="29">
        <v>0</v>
      </c>
      <c r="D5" s="29"/>
      <c r="E5" s="29">
        <f t="shared" ref="E5:E49" si="0">SUM(C5:D5)</f>
        <v>0</v>
      </c>
      <c r="F5" s="29">
        <v>29</v>
      </c>
      <c r="G5" s="29"/>
      <c r="H5" s="29">
        <f t="shared" ref="H5:H49" si="1">SUM(F5:G5)</f>
        <v>29</v>
      </c>
      <c r="I5" s="29">
        <f t="shared" ref="I5:I49" si="2">H5+E5</f>
        <v>29</v>
      </c>
      <c r="J5" s="29">
        <v>90</v>
      </c>
      <c r="K5" s="29"/>
      <c r="L5" s="29">
        <f t="shared" ref="L5:L49" si="3">SUM(J5:K5)</f>
        <v>90</v>
      </c>
      <c r="M5" s="29">
        <f t="shared" ref="M5:M50" si="4">J5/F5*1000</f>
        <v>3103.4482758620688</v>
      </c>
      <c r="N5" s="5"/>
    </row>
    <row r="6" spans="1:14" ht="20.100000000000001" customHeight="1">
      <c r="A6" s="85"/>
      <c r="B6" s="48" t="s">
        <v>37</v>
      </c>
      <c r="C6" s="29">
        <v>5</v>
      </c>
      <c r="D6" s="29"/>
      <c r="E6" s="29">
        <f t="shared" si="0"/>
        <v>5</v>
      </c>
      <c r="F6" s="29">
        <v>59</v>
      </c>
      <c r="G6" s="29"/>
      <c r="H6" s="29">
        <f t="shared" si="1"/>
        <v>59</v>
      </c>
      <c r="I6" s="29">
        <f t="shared" si="2"/>
        <v>64</v>
      </c>
      <c r="J6" s="29">
        <v>120</v>
      </c>
      <c r="K6" s="29"/>
      <c r="L6" s="29">
        <f t="shared" si="3"/>
        <v>120</v>
      </c>
      <c r="M6" s="29">
        <f t="shared" si="4"/>
        <v>2033.8983050847457</v>
      </c>
      <c r="N6" s="5"/>
    </row>
    <row r="7" spans="1:14" ht="20.100000000000001" customHeight="1">
      <c r="A7" s="86"/>
      <c r="B7" s="48" t="s">
        <v>38</v>
      </c>
      <c r="C7" s="29">
        <f>SUM(C4:C6)</f>
        <v>5</v>
      </c>
      <c r="D7" s="29">
        <f t="shared" ref="D7:K7" si="5">SUM(D4:D6)</f>
        <v>0</v>
      </c>
      <c r="E7" s="29">
        <f t="shared" si="0"/>
        <v>5</v>
      </c>
      <c r="F7" s="29">
        <f t="shared" si="5"/>
        <v>88</v>
      </c>
      <c r="G7" s="29">
        <f t="shared" si="5"/>
        <v>0</v>
      </c>
      <c r="H7" s="29">
        <f t="shared" si="1"/>
        <v>88</v>
      </c>
      <c r="I7" s="29">
        <f t="shared" si="2"/>
        <v>93</v>
      </c>
      <c r="J7" s="29">
        <f t="shared" si="5"/>
        <v>210</v>
      </c>
      <c r="K7" s="29">
        <f t="shared" si="5"/>
        <v>0</v>
      </c>
      <c r="L7" s="29">
        <f t="shared" si="3"/>
        <v>210</v>
      </c>
      <c r="M7" s="29">
        <f t="shared" si="4"/>
        <v>2386.363636363636</v>
      </c>
      <c r="N7" s="5"/>
    </row>
    <row r="8" spans="1:14" ht="20.100000000000001" customHeight="1">
      <c r="A8" s="84" t="s">
        <v>39</v>
      </c>
      <c r="B8" s="47" t="s">
        <v>40</v>
      </c>
      <c r="C8" s="29">
        <v>3</v>
      </c>
      <c r="D8" s="29"/>
      <c r="E8" s="29">
        <f t="shared" si="0"/>
        <v>3</v>
      </c>
      <c r="F8" s="29">
        <v>66</v>
      </c>
      <c r="G8" s="29"/>
      <c r="H8" s="29">
        <f t="shared" si="1"/>
        <v>66</v>
      </c>
      <c r="I8" s="29">
        <f t="shared" si="2"/>
        <v>69</v>
      </c>
      <c r="J8" s="29">
        <v>264</v>
      </c>
      <c r="K8" s="29"/>
      <c r="L8" s="29">
        <f t="shared" si="3"/>
        <v>264</v>
      </c>
      <c r="M8" s="29">
        <f t="shared" si="4"/>
        <v>4000</v>
      </c>
      <c r="N8" s="5"/>
    </row>
    <row r="9" spans="1:14" ht="20.100000000000001" customHeight="1">
      <c r="A9" s="85"/>
      <c r="B9" s="48" t="s">
        <v>41</v>
      </c>
      <c r="C9" s="29">
        <v>6</v>
      </c>
      <c r="D9" s="29"/>
      <c r="E9" s="29">
        <f t="shared" si="0"/>
        <v>6</v>
      </c>
      <c r="F9" s="29">
        <v>134</v>
      </c>
      <c r="G9" s="29"/>
      <c r="H9" s="29">
        <f t="shared" si="1"/>
        <v>134</v>
      </c>
      <c r="I9" s="29">
        <f t="shared" si="2"/>
        <v>140</v>
      </c>
      <c r="J9" s="29">
        <v>270</v>
      </c>
      <c r="K9" s="29"/>
      <c r="L9" s="29">
        <f t="shared" si="3"/>
        <v>270</v>
      </c>
      <c r="M9" s="29">
        <f t="shared" si="4"/>
        <v>2014.9253731343281</v>
      </c>
      <c r="N9" s="5"/>
    </row>
    <row r="10" spans="1:14" ht="20.100000000000001" customHeight="1">
      <c r="A10" s="85"/>
      <c r="B10" s="48" t="s">
        <v>42</v>
      </c>
      <c r="C10" s="29">
        <v>0</v>
      </c>
      <c r="D10" s="29"/>
      <c r="E10" s="29">
        <f t="shared" si="0"/>
        <v>0</v>
      </c>
      <c r="F10" s="29">
        <v>20</v>
      </c>
      <c r="G10" s="29"/>
      <c r="H10" s="29">
        <f t="shared" si="1"/>
        <v>20</v>
      </c>
      <c r="I10" s="29">
        <f t="shared" si="2"/>
        <v>20</v>
      </c>
      <c r="J10" s="29">
        <v>350</v>
      </c>
      <c r="K10" s="29"/>
      <c r="L10" s="29">
        <f t="shared" si="3"/>
        <v>350</v>
      </c>
      <c r="M10" s="29">
        <f t="shared" si="4"/>
        <v>17500</v>
      </c>
      <c r="N10" s="5"/>
    </row>
    <row r="11" spans="1:14" ht="20.100000000000001" customHeight="1">
      <c r="A11" s="85"/>
      <c r="B11" s="48" t="s">
        <v>43</v>
      </c>
      <c r="C11" s="29"/>
      <c r="D11" s="29"/>
      <c r="E11" s="29">
        <f t="shared" si="0"/>
        <v>0</v>
      </c>
      <c r="F11" s="29">
        <v>34</v>
      </c>
      <c r="G11" s="29"/>
      <c r="H11" s="29">
        <f t="shared" si="1"/>
        <v>34</v>
      </c>
      <c r="I11" s="29">
        <f t="shared" si="2"/>
        <v>34</v>
      </c>
      <c r="J11" s="29">
        <v>400</v>
      </c>
      <c r="K11" s="29"/>
      <c r="L11" s="29">
        <f t="shared" si="3"/>
        <v>400</v>
      </c>
      <c r="M11" s="29">
        <f t="shared" si="4"/>
        <v>11764.705882352942</v>
      </c>
      <c r="N11" s="5"/>
    </row>
    <row r="12" spans="1:14" ht="20.100000000000001" customHeight="1">
      <c r="A12" s="85"/>
      <c r="B12" s="48" t="s">
        <v>44</v>
      </c>
      <c r="C12" s="29">
        <v>4</v>
      </c>
      <c r="D12" s="29"/>
      <c r="E12" s="29">
        <f t="shared" si="0"/>
        <v>4</v>
      </c>
      <c r="F12" s="29">
        <v>44</v>
      </c>
      <c r="G12" s="29"/>
      <c r="H12" s="29">
        <f t="shared" si="1"/>
        <v>44</v>
      </c>
      <c r="I12" s="29">
        <f t="shared" si="2"/>
        <v>48</v>
      </c>
      <c r="J12" s="29">
        <v>480</v>
      </c>
      <c r="K12" s="29"/>
      <c r="L12" s="29">
        <f t="shared" si="3"/>
        <v>480</v>
      </c>
      <c r="M12" s="29">
        <f t="shared" si="4"/>
        <v>10909.090909090908</v>
      </c>
      <c r="N12" s="5"/>
    </row>
    <row r="13" spans="1:14" ht="20.100000000000001" customHeight="1">
      <c r="A13" s="85"/>
      <c r="B13" s="48" t="s">
        <v>45</v>
      </c>
      <c r="C13" s="29"/>
      <c r="D13" s="29"/>
      <c r="E13" s="29">
        <f t="shared" si="0"/>
        <v>0</v>
      </c>
      <c r="F13" s="29"/>
      <c r="G13" s="29"/>
      <c r="H13" s="29">
        <f t="shared" si="1"/>
        <v>0</v>
      </c>
      <c r="I13" s="29">
        <f t="shared" si="2"/>
        <v>0</v>
      </c>
      <c r="J13" s="29"/>
      <c r="K13" s="29"/>
      <c r="L13" s="29">
        <f t="shared" si="3"/>
        <v>0</v>
      </c>
      <c r="M13" s="29"/>
      <c r="N13" s="5"/>
    </row>
    <row r="14" spans="1:14" ht="20.100000000000001" customHeight="1">
      <c r="A14" s="85"/>
      <c r="B14" s="48" t="s">
        <v>46</v>
      </c>
      <c r="C14" s="29">
        <v>16</v>
      </c>
      <c r="D14" s="29"/>
      <c r="E14" s="29">
        <f t="shared" si="0"/>
        <v>16</v>
      </c>
      <c r="F14" s="29">
        <v>129</v>
      </c>
      <c r="G14" s="29"/>
      <c r="H14" s="29">
        <f t="shared" si="1"/>
        <v>129</v>
      </c>
      <c r="I14" s="29">
        <f t="shared" si="2"/>
        <v>145</v>
      </c>
      <c r="J14" s="29">
        <v>1470</v>
      </c>
      <c r="K14" s="29"/>
      <c r="L14" s="29">
        <f t="shared" si="3"/>
        <v>1470</v>
      </c>
      <c r="M14" s="29">
        <f t="shared" si="4"/>
        <v>11395.348837209303</v>
      </c>
      <c r="N14" s="5"/>
    </row>
    <row r="15" spans="1:14" ht="20.100000000000001" customHeight="1">
      <c r="A15" s="85"/>
      <c r="B15" s="48" t="s">
        <v>47</v>
      </c>
      <c r="C15" s="29">
        <v>0</v>
      </c>
      <c r="D15" s="29"/>
      <c r="E15" s="29">
        <f t="shared" si="0"/>
        <v>0</v>
      </c>
      <c r="F15" s="29">
        <v>2</v>
      </c>
      <c r="G15" s="29"/>
      <c r="H15" s="29">
        <f t="shared" si="1"/>
        <v>2</v>
      </c>
      <c r="I15" s="29">
        <f t="shared" si="2"/>
        <v>2</v>
      </c>
      <c r="J15" s="29">
        <v>84</v>
      </c>
      <c r="K15" s="29"/>
      <c r="L15" s="29">
        <f t="shared" si="3"/>
        <v>84</v>
      </c>
      <c r="M15" s="29">
        <f t="shared" si="4"/>
        <v>42000</v>
      </c>
      <c r="N15" s="5"/>
    </row>
    <row r="16" spans="1:14" ht="20.100000000000001" customHeight="1">
      <c r="A16" s="86"/>
      <c r="B16" s="47" t="s">
        <v>48</v>
      </c>
      <c r="C16" s="29">
        <f>SUM(C8:C15)</f>
        <v>29</v>
      </c>
      <c r="D16" s="64">
        <f t="shared" ref="D16:L16" si="6">SUM(D8:D15)</f>
        <v>0</v>
      </c>
      <c r="E16" s="64">
        <f t="shared" si="6"/>
        <v>29</v>
      </c>
      <c r="F16" s="64">
        <f t="shared" si="6"/>
        <v>429</v>
      </c>
      <c r="G16" s="64">
        <f t="shared" si="6"/>
        <v>0</v>
      </c>
      <c r="H16" s="64">
        <f t="shared" si="6"/>
        <v>429</v>
      </c>
      <c r="I16" s="64">
        <f t="shared" si="6"/>
        <v>458</v>
      </c>
      <c r="J16" s="64">
        <f t="shared" si="6"/>
        <v>3318</v>
      </c>
      <c r="K16" s="64">
        <f t="shared" si="6"/>
        <v>0</v>
      </c>
      <c r="L16" s="64">
        <f t="shared" si="6"/>
        <v>3318</v>
      </c>
      <c r="M16" s="29">
        <f t="shared" si="4"/>
        <v>7734.265734265734</v>
      </c>
      <c r="N16" s="5"/>
    </row>
    <row r="17" spans="1:14" ht="20.100000000000001" customHeight="1">
      <c r="A17" s="90" t="s">
        <v>49</v>
      </c>
      <c r="B17" s="47" t="s">
        <v>50</v>
      </c>
      <c r="C17" s="29"/>
      <c r="D17" s="29"/>
      <c r="E17" s="29">
        <f t="shared" si="0"/>
        <v>0</v>
      </c>
      <c r="F17" s="29">
        <v>68.5</v>
      </c>
      <c r="G17" s="29"/>
      <c r="H17" s="29">
        <f t="shared" si="1"/>
        <v>68.5</v>
      </c>
      <c r="I17" s="29">
        <f t="shared" si="2"/>
        <v>68.5</v>
      </c>
      <c r="J17" s="29">
        <v>360</v>
      </c>
      <c r="K17" s="29"/>
      <c r="L17" s="29">
        <f t="shared" si="3"/>
        <v>360</v>
      </c>
      <c r="M17" s="29">
        <f t="shared" si="4"/>
        <v>5255.4744525547439</v>
      </c>
      <c r="N17" s="5"/>
    </row>
    <row r="18" spans="1:14" ht="20.100000000000001" customHeight="1">
      <c r="A18" s="91"/>
      <c r="B18" s="47" t="s">
        <v>51</v>
      </c>
      <c r="C18" s="29"/>
      <c r="D18" s="29"/>
      <c r="E18" s="29">
        <f t="shared" si="0"/>
        <v>0</v>
      </c>
      <c r="F18" s="29"/>
      <c r="G18" s="29"/>
      <c r="H18" s="29">
        <f t="shared" si="1"/>
        <v>0</v>
      </c>
      <c r="I18" s="29">
        <f t="shared" si="2"/>
        <v>0</v>
      </c>
      <c r="J18" s="29"/>
      <c r="K18" s="29"/>
      <c r="L18" s="29">
        <f t="shared" si="3"/>
        <v>0</v>
      </c>
      <c r="M18" s="29"/>
      <c r="N18" s="5"/>
    </row>
    <row r="19" spans="1:14" ht="20.100000000000001" customHeight="1">
      <c r="A19" s="92"/>
      <c r="B19" s="14" t="s">
        <v>52</v>
      </c>
      <c r="C19" s="29">
        <f>SUM(C17:C18)</f>
        <v>0</v>
      </c>
      <c r="D19" s="29">
        <f t="shared" ref="D19:K19" si="7">SUM(D17:D18)</f>
        <v>0</v>
      </c>
      <c r="E19" s="29">
        <f t="shared" si="7"/>
        <v>0</v>
      </c>
      <c r="F19" s="29">
        <f t="shared" si="7"/>
        <v>68.5</v>
      </c>
      <c r="G19" s="29">
        <f t="shared" si="7"/>
        <v>0</v>
      </c>
      <c r="H19" s="29">
        <f t="shared" si="7"/>
        <v>68.5</v>
      </c>
      <c r="I19" s="29">
        <f t="shared" si="2"/>
        <v>68.5</v>
      </c>
      <c r="J19" s="29">
        <f t="shared" si="7"/>
        <v>360</v>
      </c>
      <c r="K19" s="29">
        <f t="shared" si="7"/>
        <v>0</v>
      </c>
      <c r="L19" s="29">
        <f t="shared" si="3"/>
        <v>360</v>
      </c>
      <c r="M19" s="29">
        <f t="shared" si="4"/>
        <v>5255.4744525547439</v>
      </c>
      <c r="N19" s="5"/>
    </row>
    <row r="20" spans="1:14" ht="20.100000000000001" customHeight="1">
      <c r="A20" s="84" t="s">
        <v>53</v>
      </c>
      <c r="B20" s="47" t="s">
        <v>54</v>
      </c>
      <c r="C20" s="29">
        <v>611.4</v>
      </c>
      <c r="D20" s="29"/>
      <c r="E20" s="29">
        <f t="shared" si="0"/>
        <v>611.4</v>
      </c>
      <c r="F20" s="29">
        <v>793.6</v>
      </c>
      <c r="G20" s="29"/>
      <c r="H20" s="29">
        <f t="shared" si="1"/>
        <v>793.6</v>
      </c>
      <c r="I20" s="29">
        <f t="shared" si="2"/>
        <v>1405</v>
      </c>
      <c r="J20" s="29">
        <v>931</v>
      </c>
      <c r="K20" s="29"/>
      <c r="L20" s="29">
        <f t="shared" si="3"/>
        <v>931</v>
      </c>
      <c r="M20" s="29">
        <f t="shared" si="4"/>
        <v>1173.1350806451612</v>
      </c>
      <c r="N20" s="5"/>
    </row>
    <row r="21" spans="1:14" ht="20.100000000000001" customHeight="1">
      <c r="A21" s="85"/>
      <c r="B21" s="47" t="s">
        <v>55</v>
      </c>
      <c r="C21" s="29">
        <v>2</v>
      </c>
      <c r="D21" s="29"/>
      <c r="E21" s="29">
        <f t="shared" si="0"/>
        <v>2</v>
      </c>
      <c r="F21" s="29">
        <v>333</v>
      </c>
      <c r="G21" s="29"/>
      <c r="H21" s="29">
        <f t="shared" si="1"/>
        <v>333</v>
      </c>
      <c r="I21" s="29">
        <f t="shared" si="2"/>
        <v>335</v>
      </c>
      <c r="J21" s="29">
        <v>198.4</v>
      </c>
      <c r="K21" s="29"/>
      <c r="L21" s="29">
        <f t="shared" si="3"/>
        <v>198.4</v>
      </c>
      <c r="M21" s="29">
        <f t="shared" si="4"/>
        <v>595.79579579579581</v>
      </c>
      <c r="N21" s="5"/>
    </row>
    <row r="22" spans="1:14" ht="20.100000000000001" customHeight="1">
      <c r="A22" s="85"/>
      <c r="B22" s="47" t="s">
        <v>56</v>
      </c>
      <c r="C22" s="29">
        <v>10</v>
      </c>
      <c r="D22" s="29"/>
      <c r="E22" s="29">
        <f t="shared" si="0"/>
        <v>10</v>
      </c>
      <c r="F22" s="29">
        <v>108</v>
      </c>
      <c r="G22" s="29"/>
      <c r="H22" s="29">
        <f t="shared" si="1"/>
        <v>108</v>
      </c>
      <c r="I22" s="29">
        <f t="shared" si="2"/>
        <v>118</v>
      </c>
      <c r="J22" s="29">
        <v>225</v>
      </c>
      <c r="K22" s="29"/>
      <c r="L22" s="29">
        <f t="shared" si="3"/>
        <v>225</v>
      </c>
      <c r="M22" s="29">
        <f t="shared" si="4"/>
        <v>2083.3333333333335</v>
      </c>
      <c r="N22" s="5"/>
    </row>
    <row r="23" spans="1:14" ht="20.100000000000001" customHeight="1">
      <c r="A23" s="85"/>
      <c r="B23" s="47" t="s">
        <v>57</v>
      </c>
      <c r="C23" s="29"/>
      <c r="D23" s="29"/>
      <c r="E23" s="29">
        <f t="shared" si="0"/>
        <v>0</v>
      </c>
      <c r="F23" s="29"/>
      <c r="G23" s="29"/>
      <c r="H23" s="29">
        <f t="shared" si="1"/>
        <v>0</v>
      </c>
      <c r="I23" s="29">
        <f t="shared" si="2"/>
        <v>0</v>
      </c>
      <c r="J23" s="29"/>
      <c r="K23" s="29"/>
      <c r="L23" s="29">
        <f t="shared" si="3"/>
        <v>0</v>
      </c>
      <c r="M23" s="29"/>
      <c r="N23" s="5"/>
    </row>
    <row r="24" spans="1:14" ht="20.100000000000001" customHeight="1">
      <c r="A24" s="86"/>
      <c r="B24" s="47" t="s">
        <v>58</v>
      </c>
      <c r="C24" s="29">
        <f>SUM(C20:C23)</f>
        <v>623.4</v>
      </c>
      <c r="D24" s="29">
        <f t="shared" ref="D24:K24" si="8">SUM(D20:D23)</f>
        <v>0</v>
      </c>
      <c r="E24" s="29">
        <f t="shared" si="0"/>
        <v>623.4</v>
      </c>
      <c r="F24" s="29">
        <f t="shared" si="8"/>
        <v>1234.5999999999999</v>
      </c>
      <c r="G24" s="29">
        <f t="shared" si="8"/>
        <v>0</v>
      </c>
      <c r="H24" s="29">
        <f t="shared" si="1"/>
        <v>1234.5999999999999</v>
      </c>
      <c r="I24" s="29">
        <f t="shared" si="2"/>
        <v>1858</v>
      </c>
      <c r="J24" s="29">
        <f t="shared" si="8"/>
        <v>1354.4</v>
      </c>
      <c r="K24" s="29">
        <f t="shared" si="8"/>
        <v>0</v>
      </c>
      <c r="L24" s="29">
        <f t="shared" si="3"/>
        <v>1354.4</v>
      </c>
      <c r="M24" s="29">
        <f t="shared" si="4"/>
        <v>1097.0354770775962</v>
      </c>
      <c r="N24" s="5"/>
    </row>
    <row r="25" spans="1:14" ht="20.100000000000001" customHeight="1">
      <c r="A25" s="90" t="s">
        <v>89</v>
      </c>
      <c r="B25" s="47" t="s">
        <v>59</v>
      </c>
      <c r="C25" s="29">
        <v>7.8</v>
      </c>
      <c r="D25" s="29"/>
      <c r="E25" s="29">
        <f t="shared" si="0"/>
        <v>7.8</v>
      </c>
      <c r="F25" s="29"/>
      <c r="G25" s="29"/>
      <c r="H25" s="29">
        <f t="shared" si="1"/>
        <v>0</v>
      </c>
      <c r="I25" s="29">
        <f t="shared" si="2"/>
        <v>7.8</v>
      </c>
      <c r="J25" s="29"/>
      <c r="K25" s="29"/>
      <c r="L25" s="29">
        <f t="shared" si="3"/>
        <v>0</v>
      </c>
      <c r="M25" s="29"/>
      <c r="N25" s="5"/>
    </row>
    <row r="26" spans="1:14" ht="20.100000000000001" customHeight="1">
      <c r="A26" s="91"/>
      <c r="B26" s="47" t="s">
        <v>60</v>
      </c>
      <c r="C26" s="29"/>
      <c r="D26" s="29"/>
      <c r="E26" s="29">
        <f t="shared" si="0"/>
        <v>0</v>
      </c>
      <c r="F26" s="29">
        <v>7.8</v>
      </c>
      <c r="G26" s="29"/>
      <c r="H26" s="29">
        <f t="shared" si="1"/>
        <v>7.8</v>
      </c>
      <c r="I26" s="29">
        <f t="shared" si="2"/>
        <v>7.8</v>
      </c>
      <c r="J26" s="29">
        <v>6</v>
      </c>
      <c r="K26" s="29"/>
      <c r="L26" s="29">
        <f t="shared" si="3"/>
        <v>6</v>
      </c>
      <c r="M26" s="29">
        <f t="shared" si="4"/>
        <v>769.23076923076928</v>
      </c>
      <c r="N26" s="5"/>
    </row>
    <row r="27" spans="1:14" ht="20.100000000000001" customHeight="1">
      <c r="A27" s="92"/>
      <c r="B27" s="47" t="s">
        <v>61</v>
      </c>
      <c r="C27" s="29">
        <f>SUM(C25:C26)</f>
        <v>7.8</v>
      </c>
      <c r="D27" s="29">
        <f t="shared" ref="D27:K27" si="9">SUM(D25:D26)</f>
        <v>0</v>
      </c>
      <c r="E27" s="29">
        <f t="shared" si="0"/>
        <v>7.8</v>
      </c>
      <c r="F27" s="29">
        <f t="shared" si="9"/>
        <v>7.8</v>
      </c>
      <c r="G27" s="29">
        <f t="shared" si="9"/>
        <v>0</v>
      </c>
      <c r="H27" s="29">
        <f t="shared" si="9"/>
        <v>7.8</v>
      </c>
      <c r="I27" s="29">
        <f t="shared" si="9"/>
        <v>15.6</v>
      </c>
      <c r="J27" s="29">
        <f t="shared" si="9"/>
        <v>6</v>
      </c>
      <c r="K27" s="29">
        <f t="shared" si="9"/>
        <v>0</v>
      </c>
      <c r="L27" s="29">
        <f t="shared" si="3"/>
        <v>6</v>
      </c>
      <c r="M27" s="29">
        <f t="shared" si="4"/>
        <v>769.23076923076928</v>
      </c>
      <c r="N27" s="5"/>
    </row>
    <row r="28" spans="1:14" ht="20.100000000000001" customHeight="1">
      <c r="A28" s="93" t="s">
        <v>62</v>
      </c>
      <c r="B28" s="47" t="s">
        <v>63</v>
      </c>
      <c r="C28" s="29"/>
      <c r="D28" s="29"/>
      <c r="E28" s="29">
        <f t="shared" si="0"/>
        <v>0</v>
      </c>
      <c r="F28" s="29"/>
      <c r="G28" s="29"/>
      <c r="H28" s="29">
        <f t="shared" si="1"/>
        <v>0</v>
      </c>
      <c r="I28" s="29">
        <f t="shared" si="2"/>
        <v>0</v>
      </c>
      <c r="J28" s="29"/>
      <c r="K28" s="29"/>
      <c r="L28" s="29">
        <f t="shared" si="3"/>
        <v>0</v>
      </c>
      <c r="M28" s="29"/>
      <c r="N28" s="5"/>
    </row>
    <row r="29" spans="1:14" ht="20.100000000000001" customHeight="1">
      <c r="A29" s="94"/>
      <c r="B29" s="47" t="s">
        <v>64</v>
      </c>
      <c r="C29" s="29">
        <v>63</v>
      </c>
      <c r="D29" s="29"/>
      <c r="E29" s="29">
        <f t="shared" si="0"/>
        <v>63</v>
      </c>
      <c r="F29" s="29">
        <v>435</v>
      </c>
      <c r="G29" s="29"/>
      <c r="H29" s="29">
        <f t="shared" si="1"/>
        <v>435</v>
      </c>
      <c r="I29" s="29">
        <f t="shared" si="2"/>
        <v>498</v>
      </c>
      <c r="J29" s="29">
        <v>2305</v>
      </c>
      <c r="K29" s="29"/>
      <c r="L29" s="29">
        <f t="shared" si="3"/>
        <v>2305</v>
      </c>
      <c r="M29" s="29">
        <f t="shared" si="4"/>
        <v>5298.8505747126437</v>
      </c>
      <c r="N29" s="5"/>
    </row>
    <row r="30" spans="1:14" ht="20.100000000000001" customHeight="1">
      <c r="A30" s="94"/>
      <c r="B30" s="47" t="s">
        <v>65</v>
      </c>
      <c r="C30" s="29"/>
      <c r="D30" s="29"/>
      <c r="E30" s="29">
        <f t="shared" si="0"/>
        <v>0</v>
      </c>
      <c r="F30" s="29"/>
      <c r="G30" s="29"/>
      <c r="H30" s="29">
        <f t="shared" si="1"/>
        <v>0</v>
      </c>
      <c r="I30" s="29">
        <f t="shared" si="2"/>
        <v>0</v>
      </c>
      <c r="J30" s="29"/>
      <c r="K30" s="29"/>
      <c r="L30" s="29">
        <f t="shared" si="3"/>
        <v>0</v>
      </c>
      <c r="M30" s="29"/>
      <c r="N30" s="5"/>
    </row>
    <row r="31" spans="1:14" ht="20.100000000000001" customHeight="1">
      <c r="A31" s="94"/>
      <c r="B31" s="47" t="s">
        <v>66</v>
      </c>
      <c r="C31" s="29"/>
      <c r="D31" s="29"/>
      <c r="E31" s="29">
        <f t="shared" si="0"/>
        <v>0</v>
      </c>
      <c r="F31" s="29">
        <v>12.5</v>
      </c>
      <c r="G31" s="29"/>
      <c r="H31" s="29">
        <f t="shared" si="1"/>
        <v>12.5</v>
      </c>
      <c r="I31" s="29">
        <f t="shared" si="2"/>
        <v>12.5</v>
      </c>
      <c r="J31" s="29">
        <v>28</v>
      </c>
      <c r="K31" s="29"/>
      <c r="L31" s="29">
        <f t="shared" si="3"/>
        <v>28</v>
      </c>
      <c r="M31" s="29">
        <f t="shared" si="4"/>
        <v>2240</v>
      </c>
      <c r="N31" s="5"/>
    </row>
    <row r="32" spans="1:14" ht="20.100000000000001" customHeight="1">
      <c r="A32" s="94"/>
      <c r="B32" s="47" t="s">
        <v>67</v>
      </c>
      <c r="C32" s="29">
        <v>10</v>
      </c>
      <c r="D32" s="29"/>
      <c r="E32" s="29">
        <f t="shared" si="0"/>
        <v>10</v>
      </c>
      <c r="F32" s="29">
        <v>240</v>
      </c>
      <c r="G32" s="29"/>
      <c r="H32" s="29">
        <f t="shared" si="1"/>
        <v>240</v>
      </c>
      <c r="I32" s="29">
        <f t="shared" si="2"/>
        <v>250</v>
      </c>
      <c r="J32" s="29">
        <v>100</v>
      </c>
      <c r="K32" s="29"/>
      <c r="L32" s="29">
        <f t="shared" si="3"/>
        <v>100</v>
      </c>
      <c r="M32" s="29">
        <f t="shared" si="4"/>
        <v>416.66666666666669</v>
      </c>
      <c r="N32" s="5"/>
    </row>
    <row r="33" spans="1:14" ht="20.100000000000001" customHeight="1">
      <c r="A33" s="95"/>
      <c r="B33" s="47" t="s">
        <v>68</v>
      </c>
      <c r="C33" s="29">
        <f>SUM(C28:C32)</f>
        <v>73</v>
      </c>
      <c r="D33" s="29">
        <f t="shared" ref="D33:K33" si="10">SUM(D28:D32)</f>
        <v>0</v>
      </c>
      <c r="E33" s="29">
        <f t="shared" si="0"/>
        <v>73</v>
      </c>
      <c r="F33" s="29">
        <f t="shared" si="10"/>
        <v>687.5</v>
      </c>
      <c r="G33" s="29">
        <f t="shared" si="10"/>
        <v>0</v>
      </c>
      <c r="H33" s="29">
        <f t="shared" si="10"/>
        <v>687.5</v>
      </c>
      <c r="I33" s="29">
        <f t="shared" si="10"/>
        <v>760.5</v>
      </c>
      <c r="J33" s="29">
        <f t="shared" si="10"/>
        <v>2433</v>
      </c>
      <c r="K33" s="29">
        <f t="shared" si="10"/>
        <v>0</v>
      </c>
      <c r="L33" s="29">
        <f t="shared" si="3"/>
        <v>2433</v>
      </c>
      <c r="M33" s="29">
        <f t="shared" si="4"/>
        <v>3538.909090909091</v>
      </c>
      <c r="N33" s="5"/>
    </row>
    <row r="34" spans="1:14" ht="20.100000000000001" customHeight="1">
      <c r="A34" s="93" t="s">
        <v>69</v>
      </c>
      <c r="B34" s="3" t="s">
        <v>71</v>
      </c>
      <c r="C34" s="29"/>
      <c r="D34" s="29"/>
      <c r="E34" s="29">
        <f t="shared" si="0"/>
        <v>0</v>
      </c>
      <c r="F34" s="29">
        <v>66.900000000000006</v>
      </c>
      <c r="G34" s="29"/>
      <c r="H34" s="29">
        <f t="shared" si="1"/>
        <v>66.900000000000006</v>
      </c>
      <c r="I34" s="29">
        <f t="shared" si="2"/>
        <v>66.900000000000006</v>
      </c>
      <c r="J34" s="29">
        <v>17455</v>
      </c>
      <c r="K34" s="29"/>
      <c r="L34" s="29">
        <v>17455</v>
      </c>
      <c r="M34" s="29">
        <f t="shared" si="4"/>
        <v>260911.80866965619</v>
      </c>
      <c r="N34" s="5"/>
    </row>
    <row r="35" spans="1:14" ht="20.100000000000001" customHeight="1">
      <c r="A35" s="94"/>
      <c r="B35" s="3" t="s">
        <v>22</v>
      </c>
      <c r="C35" s="29"/>
      <c r="D35" s="29"/>
      <c r="E35" s="29">
        <f t="shared" si="0"/>
        <v>0</v>
      </c>
      <c r="F35" s="29">
        <v>22.9</v>
      </c>
      <c r="G35" s="29"/>
      <c r="H35" s="29">
        <f t="shared" si="1"/>
        <v>22.9</v>
      </c>
      <c r="I35" s="29">
        <f t="shared" si="2"/>
        <v>22.9</v>
      </c>
      <c r="J35" s="29">
        <v>5040</v>
      </c>
      <c r="K35" s="29"/>
      <c r="L35" s="29">
        <v>5040</v>
      </c>
      <c r="M35" s="29">
        <f t="shared" si="4"/>
        <v>220087.33624454148</v>
      </c>
      <c r="N35" s="5"/>
    </row>
    <row r="36" spans="1:14" ht="20.100000000000001" customHeight="1">
      <c r="A36" s="94"/>
      <c r="B36" s="3" t="s">
        <v>23</v>
      </c>
      <c r="C36" s="29"/>
      <c r="D36" s="29"/>
      <c r="E36" s="29">
        <f t="shared" si="0"/>
        <v>0</v>
      </c>
      <c r="F36" s="29">
        <v>5.3</v>
      </c>
      <c r="G36" s="29"/>
      <c r="H36" s="29">
        <f t="shared" si="1"/>
        <v>5.3</v>
      </c>
      <c r="I36" s="29">
        <f t="shared" si="2"/>
        <v>5.3</v>
      </c>
      <c r="J36" s="29">
        <v>400</v>
      </c>
      <c r="K36" s="29"/>
      <c r="L36" s="29">
        <v>400</v>
      </c>
      <c r="M36" s="29">
        <f t="shared" si="4"/>
        <v>75471.698113207545</v>
      </c>
      <c r="N36" s="5"/>
    </row>
    <row r="37" spans="1:14" ht="20.100000000000001" customHeight="1">
      <c r="A37" s="94"/>
      <c r="B37" s="3" t="s">
        <v>24</v>
      </c>
      <c r="C37" s="29"/>
      <c r="D37" s="29"/>
      <c r="E37" s="29">
        <f t="shared" si="0"/>
        <v>0</v>
      </c>
      <c r="F37" s="29">
        <v>8.9</v>
      </c>
      <c r="G37" s="29"/>
      <c r="H37" s="29">
        <f t="shared" si="1"/>
        <v>8.9</v>
      </c>
      <c r="I37" s="29">
        <f t="shared" si="2"/>
        <v>8.9</v>
      </c>
      <c r="J37" s="29">
        <v>1780</v>
      </c>
      <c r="K37" s="29"/>
      <c r="L37" s="29">
        <v>1780</v>
      </c>
      <c r="M37" s="29">
        <f t="shared" si="4"/>
        <v>200000</v>
      </c>
      <c r="N37" s="5"/>
    </row>
    <row r="38" spans="1:14" ht="20.100000000000001" customHeight="1">
      <c r="A38" s="94"/>
      <c r="B38" s="3" t="s">
        <v>25</v>
      </c>
      <c r="C38" s="29"/>
      <c r="D38" s="29"/>
      <c r="E38" s="29">
        <f t="shared" si="0"/>
        <v>0</v>
      </c>
      <c r="F38" s="29">
        <v>17.399999999999999</v>
      </c>
      <c r="G38" s="29"/>
      <c r="H38" s="29">
        <f t="shared" si="1"/>
        <v>17.399999999999999</v>
      </c>
      <c r="I38" s="29">
        <f t="shared" si="2"/>
        <v>17.399999999999999</v>
      </c>
      <c r="J38" s="29">
        <v>621</v>
      </c>
      <c r="K38" s="29"/>
      <c r="L38" s="29">
        <v>621</v>
      </c>
      <c r="M38" s="29">
        <f t="shared" si="4"/>
        <v>35689.655172413797</v>
      </c>
      <c r="N38" s="5"/>
    </row>
    <row r="39" spans="1:14" ht="20.100000000000001" customHeight="1">
      <c r="A39" s="94"/>
      <c r="B39" s="15" t="s">
        <v>72</v>
      </c>
      <c r="C39" s="29">
        <f>SUM(C34:C38)</f>
        <v>0</v>
      </c>
      <c r="D39" s="29">
        <f t="shared" ref="D39:K39" si="11">SUM(D34:D38)</f>
        <v>0</v>
      </c>
      <c r="E39" s="29">
        <f t="shared" si="11"/>
        <v>0</v>
      </c>
      <c r="F39" s="29">
        <f t="shared" si="11"/>
        <v>121.4</v>
      </c>
      <c r="G39" s="29">
        <f t="shared" si="11"/>
        <v>0</v>
      </c>
      <c r="H39" s="29">
        <f t="shared" si="11"/>
        <v>121.4</v>
      </c>
      <c r="I39" s="29">
        <f t="shared" si="11"/>
        <v>121.4</v>
      </c>
      <c r="J39" s="29">
        <f t="shared" si="11"/>
        <v>25296</v>
      </c>
      <c r="K39" s="29">
        <f t="shared" si="11"/>
        <v>0</v>
      </c>
      <c r="L39" s="29">
        <f>SUM(L34:L38)</f>
        <v>25296</v>
      </c>
      <c r="M39" s="29">
        <f t="shared" si="4"/>
        <v>208369.0280065898</v>
      </c>
      <c r="N39" s="5"/>
    </row>
    <row r="40" spans="1:14" ht="20.100000000000001" customHeight="1">
      <c r="A40" s="94"/>
      <c r="B40" s="3" t="s">
        <v>21</v>
      </c>
      <c r="C40" s="29"/>
      <c r="D40" s="29"/>
      <c r="E40" s="29">
        <f t="shared" si="0"/>
        <v>0</v>
      </c>
      <c r="F40" s="29"/>
      <c r="G40" s="29"/>
      <c r="H40" s="29">
        <f t="shared" si="1"/>
        <v>0</v>
      </c>
      <c r="I40" s="29">
        <f t="shared" si="2"/>
        <v>0</v>
      </c>
      <c r="J40" s="29"/>
      <c r="K40" s="29"/>
      <c r="L40" s="29">
        <f t="shared" si="3"/>
        <v>0</v>
      </c>
      <c r="M40" s="29"/>
      <c r="N40" s="5"/>
    </row>
    <row r="41" spans="1:14" ht="20.100000000000001" customHeight="1">
      <c r="A41" s="94"/>
      <c r="B41" s="3" t="s">
        <v>74</v>
      </c>
      <c r="C41" s="29"/>
      <c r="D41" s="29"/>
      <c r="E41" s="29">
        <f t="shared" si="0"/>
        <v>0</v>
      </c>
      <c r="F41" s="29">
        <v>0.6</v>
      </c>
      <c r="G41" s="29"/>
      <c r="H41" s="29">
        <f t="shared" si="1"/>
        <v>0.6</v>
      </c>
      <c r="I41" s="29">
        <f t="shared" si="2"/>
        <v>0.6</v>
      </c>
      <c r="J41" s="29">
        <v>150</v>
      </c>
      <c r="K41" s="29"/>
      <c r="L41" s="29">
        <f t="shared" si="3"/>
        <v>150</v>
      </c>
      <c r="M41" s="29">
        <v>250000</v>
      </c>
      <c r="N41" s="5"/>
    </row>
    <row r="42" spans="1:14" ht="20.100000000000001" customHeight="1">
      <c r="A42" s="94"/>
      <c r="B42" s="3" t="s">
        <v>75</v>
      </c>
      <c r="C42" s="29"/>
      <c r="D42" s="29"/>
      <c r="E42" s="29">
        <f t="shared" si="0"/>
        <v>0</v>
      </c>
      <c r="F42" s="29"/>
      <c r="G42" s="29"/>
      <c r="H42" s="29">
        <f t="shared" si="1"/>
        <v>0</v>
      </c>
      <c r="I42" s="29">
        <f t="shared" si="2"/>
        <v>0</v>
      </c>
      <c r="J42" s="29"/>
      <c r="K42" s="29"/>
      <c r="L42" s="29">
        <f t="shared" si="3"/>
        <v>0</v>
      </c>
      <c r="M42" s="29"/>
      <c r="N42" s="5"/>
    </row>
    <row r="43" spans="1:14" ht="20.100000000000001" customHeight="1">
      <c r="A43" s="94"/>
      <c r="B43" s="15" t="s">
        <v>76</v>
      </c>
      <c r="C43" s="29">
        <f>SUM(C40:C42)</f>
        <v>0</v>
      </c>
      <c r="D43" s="29">
        <f t="shared" ref="D43:L43" si="12">SUM(D40:D42)</f>
        <v>0</v>
      </c>
      <c r="E43" s="29">
        <f t="shared" si="12"/>
        <v>0</v>
      </c>
      <c r="F43" s="29">
        <f t="shared" si="12"/>
        <v>0.6</v>
      </c>
      <c r="G43" s="29">
        <f t="shared" si="12"/>
        <v>0</v>
      </c>
      <c r="H43" s="29">
        <f t="shared" si="12"/>
        <v>0.6</v>
      </c>
      <c r="I43" s="29">
        <f t="shared" si="12"/>
        <v>0.6</v>
      </c>
      <c r="J43" s="29">
        <f t="shared" si="12"/>
        <v>150</v>
      </c>
      <c r="K43" s="29">
        <f t="shared" si="12"/>
        <v>0</v>
      </c>
      <c r="L43" s="29">
        <f t="shared" si="12"/>
        <v>150</v>
      </c>
      <c r="M43" s="29"/>
      <c r="N43" s="5"/>
    </row>
    <row r="44" spans="1:14" ht="20.100000000000001" customHeight="1">
      <c r="A44" s="95"/>
      <c r="B44" s="16" t="s">
        <v>77</v>
      </c>
      <c r="C44" s="29">
        <f>C43+C39</f>
        <v>0</v>
      </c>
      <c r="D44" s="29">
        <f t="shared" ref="D44:L44" si="13">D43+D39</f>
        <v>0</v>
      </c>
      <c r="E44" s="29">
        <f t="shared" si="13"/>
        <v>0</v>
      </c>
      <c r="F44" s="29">
        <f t="shared" si="13"/>
        <v>122</v>
      </c>
      <c r="G44" s="29">
        <f t="shared" si="13"/>
        <v>0</v>
      </c>
      <c r="H44" s="29">
        <f t="shared" si="13"/>
        <v>122</v>
      </c>
      <c r="I44" s="29">
        <f t="shared" si="13"/>
        <v>122</v>
      </c>
      <c r="J44" s="29">
        <f t="shared" si="13"/>
        <v>25446</v>
      </c>
      <c r="K44" s="29">
        <f t="shared" si="13"/>
        <v>0</v>
      </c>
      <c r="L44" s="29">
        <f t="shared" si="13"/>
        <v>25446</v>
      </c>
      <c r="M44" s="29">
        <f t="shared" si="4"/>
        <v>208573.7704918033</v>
      </c>
      <c r="N44" s="5"/>
    </row>
    <row r="45" spans="1:14" ht="20.100000000000001" customHeight="1">
      <c r="A45" s="84" t="s">
        <v>78</v>
      </c>
      <c r="B45" s="3" t="s">
        <v>79</v>
      </c>
      <c r="C45" s="29">
        <v>11</v>
      </c>
      <c r="D45" s="29"/>
      <c r="E45" s="29">
        <v>11</v>
      </c>
      <c r="F45" s="29">
        <v>45</v>
      </c>
      <c r="G45" s="29"/>
      <c r="H45" s="29">
        <f t="shared" si="1"/>
        <v>45</v>
      </c>
      <c r="I45" s="29">
        <f t="shared" si="2"/>
        <v>56</v>
      </c>
      <c r="J45" s="29">
        <v>0.22500000000000001</v>
      </c>
      <c r="K45" s="29"/>
      <c r="L45" s="29">
        <f t="shared" si="3"/>
        <v>0.22500000000000001</v>
      </c>
      <c r="M45" s="29">
        <f t="shared" si="4"/>
        <v>5</v>
      </c>
      <c r="N45" s="5"/>
    </row>
    <row r="46" spans="1:14" ht="20.100000000000001" customHeight="1">
      <c r="A46" s="85"/>
      <c r="B46" s="3" t="s">
        <v>80</v>
      </c>
      <c r="C46" s="29">
        <v>14</v>
      </c>
      <c r="D46" s="29"/>
      <c r="E46" s="29">
        <v>14</v>
      </c>
      <c r="F46" s="29">
        <v>10</v>
      </c>
      <c r="G46" s="29"/>
      <c r="H46" s="29">
        <f t="shared" si="1"/>
        <v>10</v>
      </c>
      <c r="I46" s="29">
        <f t="shared" si="2"/>
        <v>24</v>
      </c>
      <c r="J46" s="29">
        <v>40</v>
      </c>
      <c r="K46" s="29"/>
      <c r="L46" s="29">
        <f t="shared" si="3"/>
        <v>40</v>
      </c>
      <c r="M46" s="29">
        <f t="shared" si="4"/>
        <v>4000</v>
      </c>
      <c r="N46" s="5"/>
    </row>
    <row r="47" spans="1:14" ht="20.100000000000001" customHeight="1">
      <c r="A47" s="85"/>
      <c r="B47" s="3" t="s">
        <v>81</v>
      </c>
      <c r="C47" s="29">
        <v>55</v>
      </c>
      <c r="D47" s="29"/>
      <c r="E47" s="29">
        <f t="shared" si="0"/>
        <v>55</v>
      </c>
      <c r="F47" s="29">
        <v>62</v>
      </c>
      <c r="G47" s="29"/>
      <c r="H47" s="29">
        <f t="shared" si="1"/>
        <v>62</v>
      </c>
      <c r="I47" s="29">
        <f t="shared" si="2"/>
        <v>117</v>
      </c>
      <c r="J47" s="29">
        <v>1913.3</v>
      </c>
      <c r="K47" s="29"/>
      <c r="L47" s="29">
        <f t="shared" si="3"/>
        <v>1913.3</v>
      </c>
      <c r="M47" s="29">
        <f t="shared" si="4"/>
        <v>30859.677419354837</v>
      </c>
      <c r="N47" s="5"/>
    </row>
    <row r="48" spans="1:14" ht="20.100000000000001" customHeight="1">
      <c r="A48" s="85"/>
      <c r="B48" s="3" t="s">
        <v>82</v>
      </c>
      <c r="C48" s="29"/>
      <c r="D48" s="29"/>
      <c r="E48" s="29">
        <f t="shared" si="0"/>
        <v>0</v>
      </c>
      <c r="F48" s="29">
        <v>210</v>
      </c>
      <c r="G48" s="29"/>
      <c r="H48" s="29">
        <f t="shared" si="1"/>
        <v>210</v>
      </c>
      <c r="I48" s="29">
        <f t="shared" si="2"/>
        <v>210</v>
      </c>
      <c r="J48" s="29">
        <v>3018</v>
      </c>
      <c r="K48" s="29"/>
      <c r="L48" s="29">
        <f t="shared" si="3"/>
        <v>3018</v>
      </c>
      <c r="M48" s="29">
        <f t="shared" si="4"/>
        <v>14371.428571428572</v>
      </c>
      <c r="N48" s="5"/>
    </row>
    <row r="49" spans="1:14" ht="20.100000000000001" customHeight="1">
      <c r="A49" s="85"/>
      <c r="B49" s="3" t="s">
        <v>83</v>
      </c>
      <c r="C49" s="29"/>
      <c r="D49" s="29"/>
      <c r="E49" s="29">
        <f t="shared" si="0"/>
        <v>0</v>
      </c>
      <c r="F49" s="29">
        <v>53</v>
      </c>
      <c r="G49" s="29"/>
      <c r="H49" s="29">
        <f t="shared" si="1"/>
        <v>53</v>
      </c>
      <c r="I49" s="29">
        <f t="shared" si="2"/>
        <v>53</v>
      </c>
      <c r="J49" s="29">
        <v>6365</v>
      </c>
      <c r="K49" s="29"/>
      <c r="L49" s="29">
        <f t="shared" si="3"/>
        <v>6365</v>
      </c>
      <c r="M49" s="29">
        <f t="shared" si="4"/>
        <v>120094.33962264151</v>
      </c>
      <c r="N49" s="5"/>
    </row>
    <row r="50" spans="1:14" ht="20.100000000000001" customHeight="1">
      <c r="A50" s="86"/>
      <c r="B50" s="47" t="s">
        <v>84</v>
      </c>
      <c r="C50" s="29">
        <f>SUM(C45:C49)</f>
        <v>80</v>
      </c>
      <c r="D50" s="29">
        <f t="shared" ref="D50:L50" si="14">SUM(D45:D49)</f>
        <v>0</v>
      </c>
      <c r="E50" s="29">
        <f t="shared" si="14"/>
        <v>80</v>
      </c>
      <c r="F50" s="29">
        <f t="shared" si="14"/>
        <v>380</v>
      </c>
      <c r="G50" s="29">
        <f t="shared" si="14"/>
        <v>0</v>
      </c>
      <c r="H50" s="29">
        <f t="shared" si="14"/>
        <v>380</v>
      </c>
      <c r="I50" s="29">
        <f t="shared" si="14"/>
        <v>460</v>
      </c>
      <c r="J50" s="29">
        <f t="shared" si="14"/>
        <v>11336.525</v>
      </c>
      <c r="K50" s="29">
        <f t="shared" si="14"/>
        <v>0</v>
      </c>
      <c r="L50" s="29">
        <f t="shared" si="14"/>
        <v>11336.525</v>
      </c>
      <c r="M50" s="29">
        <f t="shared" si="4"/>
        <v>29832.960526315786</v>
      </c>
      <c r="N50" s="5"/>
    </row>
    <row r="51" spans="1:14" ht="20.100000000000001" customHeight="1">
      <c r="A51" s="114" t="s">
        <v>85</v>
      </c>
      <c r="B51" s="115"/>
      <c r="C51" s="29">
        <f>C50+C44+C33+C27+C24+C19+C16+C7</f>
        <v>818.2</v>
      </c>
      <c r="D51" s="29">
        <f t="shared" ref="D51:L51" si="15">D50+D44+D33+D27+D24+D19+D16+D7</f>
        <v>0</v>
      </c>
      <c r="E51" s="29">
        <f t="shared" si="15"/>
        <v>818.2</v>
      </c>
      <c r="F51" s="29">
        <f t="shared" si="15"/>
        <v>3017.3999999999996</v>
      </c>
      <c r="G51" s="29">
        <f t="shared" si="15"/>
        <v>0</v>
      </c>
      <c r="H51" s="29">
        <f t="shared" si="15"/>
        <v>3017.3999999999996</v>
      </c>
      <c r="I51" s="29">
        <f t="shared" si="15"/>
        <v>3835.6</v>
      </c>
      <c r="J51" s="29">
        <f t="shared" si="15"/>
        <v>44463.925000000003</v>
      </c>
      <c r="K51" s="29">
        <f t="shared" si="15"/>
        <v>0</v>
      </c>
      <c r="L51" s="29">
        <f t="shared" si="15"/>
        <v>44463.925000000003</v>
      </c>
      <c r="M51" s="29"/>
      <c r="N51" s="5"/>
    </row>
  </sheetData>
  <mergeCells count="16">
    <mergeCell ref="A51:B51"/>
    <mergeCell ref="A25:A27"/>
    <mergeCell ref="A28:A33"/>
    <mergeCell ref="A34:A44"/>
    <mergeCell ref="I2:I3"/>
    <mergeCell ref="A20:A24"/>
    <mergeCell ref="A2:B3"/>
    <mergeCell ref="C2:E2"/>
    <mergeCell ref="F2:H2"/>
    <mergeCell ref="A45:A50"/>
    <mergeCell ref="J2:L2"/>
    <mergeCell ref="A8:A16"/>
    <mergeCell ref="A17:A19"/>
    <mergeCell ref="A1:N1"/>
    <mergeCell ref="M2:N2"/>
    <mergeCell ref="A4:A7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rightToLeft="1" zoomScale="88" zoomScaleNormal="88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D4" sqref="D4:O51"/>
    </sheetView>
  </sheetViews>
  <sheetFormatPr defaultColWidth="9.140625" defaultRowHeight="15"/>
  <cols>
    <col min="1" max="1" width="9" style="4" customWidth="1"/>
    <col min="2" max="2" width="15.28515625" style="4" customWidth="1"/>
    <col min="3" max="3" width="17.7109375" style="4" customWidth="1"/>
    <col min="4" max="4" width="7.42578125" style="4" customWidth="1"/>
    <col min="5" max="5" width="6.140625" style="4" customWidth="1"/>
    <col min="6" max="6" width="9" style="4" customWidth="1"/>
    <col min="7" max="7" width="10.28515625" style="4" customWidth="1"/>
    <col min="8" max="8" width="6.85546875" style="4" customWidth="1"/>
    <col min="9" max="9" width="7.5703125" style="4" customWidth="1"/>
    <col min="10" max="10" width="11.140625" style="4" customWidth="1"/>
    <col min="11" max="11" width="10.42578125" style="4" customWidth="1"/>
    <col min="12" max="12" width="7.85546875" style="4" customWidth="1"/>
    <col min="13" max="13" width="10.5703125" style="4" customWidth="1"/>
    <col min="14" max="14" width="10.140625" style="4" customWidth="1"/>
    <col min="15" max="15" width="9.28515625" style="4" customWidth="1"/>
    <col min="16" max="16384" width="9.140625" style="4"/>
  </cols>
  <sheetData>
    <row r="1" spans="1:16" s="11" customFormat="1" ht="20.100000000000001" customHeight="1">
      <c r="A1" s="109" t="s">
        <v>111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6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6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6" ht="20.100000000000001" customHeight="1">
      <c r="A4" s="97" t="s">
        <v>34</v>
      </c>
      <c r="B4" s="1" t="s">
        <v>35</v>
      </c>
      <c r="C4" s="2"/>
      <c r="D4" s="29">
        <v>0</v>
      </c>
      <c r="E4" s="29"/>
      <c r="F4" s="29">
        <f>E4+D4</f>
        <v>0</v>
      </c>
      <c r="G4" s="29">
        <v>0</v>
      </c>
      <c r="H4" s="29"/>
      <c r="I4" s="29">
        <f>H4+G4</f>
        <v>0</v>
      </c>
      <c r="J4" s="29">
        <f>I4+F4</f>
        <v>0</v>
      </c>
      <c r="K4" s="29">
        <v>0</v>
      </c>
      <c r="L4" s="29"/>
      <c r="M4" s="29">
        <f>L4+K4</f>
        <v>0</v>
      </c>
      <c r="N4" s="29"/>
      <c r="O4" s="8"/>
      <c r="P4" s="4" t="s">
        <v>102</v>
      </c>
    </row>
    <row r="5" spans="1:16" ht="20.100000000000001" customHeight="1">
      <c r="A5" s="97"/>
      <c r="B5" s="1" t="s">
        <v>36</v>
      </c>
      <c r="C5" s="2"/>
      <c r="D5" s="29"/>
      <c r="E5" s="29"/>
      <c r="F5" s="29">
        <f t="shared" ref="F5:F50" si="0">E5+D5</f>
        <v>0</v>
      </c>
      <c r="G5" s="29">
        <v>0</v>
      </c>
      <c r="H5" s="29"/>
      <c r="I5" s="29">
        <f t="shared" ref="I5:I50" si="1">H5+G5</f>
        <v>0</v>
      </c>
      <c r="J5" s="29">
        <f t="shared" ref="J5:J50" si="2">I5+F5</f>
        <v>0</v>
      </c>
      <c r="K5" s="29">
        <v>0</v>
      </c>
      <c r="L5" s="29"/>
      <c r="M5" s="29">
        <f t="shared" ref="M5:M51" si="3">L5+K5</f>
        <v>0</v>
      </c>
      <c r="N5" s="29"/>
      <c r="O5" s="8"/>
    </row>
    <row r="6" spans="1:16" ht="20.100000000000001" customHeight="1">
      <c r="A6" s="97"/>
      <c r="B6" s="1" t="s">
        <v>37</v>
      </c>
      <c r="C6" s="2"/>
      <c r="D6" s="29">
        <v>1</v>
      </c>
      <c r="E6" s="29"/>
      <c r="F6" s="29">
        <f t="shared" si="0"/>
        <v>1</v>
      </c>
      <c r="G6" s="29">
        <v>1</v>
      </c>
      <c r="H6" s="29"/>
      <c r="I6" s="29">
        <f t="shared" si="1"/>
        <v>1</v>
      </c>
      <c r="J6" s="29">
        <f t="shared" si="2"/>
        <v>2</v>
      </c>
      <c r="K6" s="29">
        <v>25</v>
      </c>
      <c r="L6" s="29"/>
      <c r="M6" s="29">
        <f t="shared" si="3"/>
        <v>25</v>
      </c>
      <c r="N6" s="29">
        <f t="shared" ref="N6:N50" si="4">K6/G6*1000</f>
        <v>25000</v>
      </c>
      <c r="O6" s="8"/>
    </row>
    <row r="7" spans="1:16" ht="20.100000000000001" customHeight="1">
      <c r="A7" s="97"/>
      <c r="B7" s="1" t="s">
        <v>38</v>
      </c>
      <c r="C7" s="2"/>
      <c r="D7" s="29">
        <f>SUM(D4:D6)</f>
        <v>1</v>
      </c>
      <c r="E7" s="29">
        <f t="shared" ref="E7:L7" si="5">SUM(E4:E6)</f>
        <v>0</v>
      </c>
      <c r="F7" s="29">
        <f t="shared" si="0"/>
        <v>1</v>
      </c>
      <c r="G7" s="29">
        <f t="shared" si="5"/>
        <v>1</v>
      </c>
      <c r="H7" s="29">
        <f t="shared" si="5"/>
        <v>0</v>
      </c>
      <c r="I7" s="29">
        <f t="shared" si="1"/>
        <v>1</v>
      </c>
      <c r="J7" s="29">
        <f t="shared" si="2"/>
        <v>2</v>
      </c>
      <c r="K7" s="29">
        <f t="shared" si="5"/>
        <v>25</v>
      </c>
      <c r="L7" s="29">
        <f t="shared" si="5"/>
        <v>0</v>
      </c>
      <c r="M7" s="29">
        <f t="shared" si="3"/>
        <v>25</v>
      </c>
      <c r="N7" s="29">
        <f t="shared" si="4"/>
        <v>25000</v>
      </c>
      <c r="O7" s="8"/>
    </row>
    <row r="8" spans="1:16" ht="20.100000000000001" customHeight="1">
      <c r="A8" s="84" t="s">
        <v>39</v>
      </c>
      <c r="B8" s="12" t="s">
        <v>40</v>
      </c>
      <c r="C8" s="13"/>
      <c r="D8" s="29"/>
      <c r="E8" s="29"/>
      <c r="F8" s="29">
        <f t="shared" si="0"/>
        <v>0</v>
      </c>
      <c r="G8" s="29">
        <v>0</v>
      </c>
      <c r="H8" s="29"/>
      <c r="I8" s="29">
        <f t="shared" si="1"/>
        <v>0</v>
      </c>
      <c r="J8" s="29">
        <f t="shared" si="2"/>
        <v>0</v>
      </c>
      <c r="K8" s="29">
        <v>0</v>
      </c>
      <c r="L8" s="29"/>
      <c r="M8" s="29">
        <f t="shared" si="3"/>
        <v>0</v>
      </c>
      <c r="N8" s="29"/>
      <c r="O8" s="8"/>
    </row>
    <row r="9" spans="1:16" ht="20.100000000000001" customHeight="1">
      <c r="A9" s="85" t="s">
        <v>39</v>
      </c>
      <c r="B9" s="1" t="s">
        <v>41</v>
      </c>
      <c r="C9" s="2"/>
      <c r="D9" s="29"/>
      <c r="E9" s="29"/>
      <c r="F9" s="29">
        <f t="shared" si="0"/>
        <v>0</v>
      </c>
      <c r="G9" s="29">
        <v>0</v>
      </c>
      <c r="H9" s="29"/>
      <c r="I9" s="29">
        <f t="shared" si="1"/>
        <v>0</v>
      </c>
      <c r="J9" s="29">
        <f t="shared" si="2"/>
        <v>0</v>
      </c>
      <c r="K9" s="29">
        <v>0</v>
      </c>
      <c r="L9" s="29"/>
      <c r="M9" s="29">
        <f t="shared" si="3"/>
        <v>0</v>
      </c>
      <c r="N9" s="29"/>
      <c r="O9" s="8"/>
    </row>
    <row r="10" spans="1:16" ht="20.100000000000001" customHeight="1">
      <c r="A10" s="85"/>
      <c r="B10" s="1" t="s">
        <v>42</v>
      </c>
      <c r="C10" s="2"/>
      <c r="D10" s="29"/>
      <c r="E10" s="29"/>
      <c r="F10" s="29">
        <f t="shared" si="0"/>
        <v>0</v>
      </c>
      <c r="G10" s="29">
        <v>0</v>
      </c>
      <c r="H10" s="29"/>
      <c r="I10" s="29">
        <f t="shared" si="1"/>
        <v>0</v>
      </c>
      <c r="J10" s="29">
        <f t="shared" si="2"/>
        <v>0</v>
      </c>
      <c r="K10" s="29">
        <v>0</v>
      </c>
      <c r="L10" s="29"/>
      <c r="M10" s="29">
        <f t="shared" si="3"/>
        <v>0</v>
      </c>
      <c r="N10" s="29"/>
      <c r="O10" s="8"/>
    </row>
    <row r="11" spans="1:16" ht="20.100000000000001" customHeight="1">
      <c r="A11" s="85"/>
      <c r="B11" s="1" t="s">
        <v>43</v>
      </c>
      <c r="C11" s="2"/>
      <c r="D11" s="29">
        <v>0</v>
      </c>
      <c r="E11" s="29"/>
      <c r="F11" s="29">
        <f t="shared" si="0"/>
        <v>0</v>
      </c>
      <c r="G11" s="29">
        <v>0</v>
      </c>
      <c r="H11" s="29"/>
      <c r="I11" s="29">
        <f t="shared" si="1"/>
        <v>0</v>
      </c>
      <c r="J11" s="29">
        <f t="shared" si="2"/>
        <v>0</v>
      </c>
      <c r="K11" s="29">
        <v>0</v>
      </c>
      <c r="L11" s="29"/>
      <c r="M11" s="29">
        <f t="shared" si="3"/>
        <v>0</v>
      </c>
      <c r="N11" s="29"/>
      <c r="O11" s="8"/>
    </row>
    <row r="12" spans="1:16" ht="20.100000000000001" customHeight="1">
      <c r="A12" s="85"/>
      <c r="B12" s="1" t="s">
        <v>44</v>
      </c>
      <c r="C12" s="2"/>
      <c r="D12" s="29"/>
      <c r="E12" s="29"/>
      <c r="F12" s="29">
        <f t="shared" si="0"/>
        <v>0</v>
      </c>
      <c r="G12" s="29">
        <v>0</v>
      </c>
      <c r="H12" s="29"/>
      <c r="I12" s="29">
        <f t="shared" si="1"/>
        <v>0</v>
      </c>
      <c r="J12" s="29">
        <f t="shared" si="2"/>
        <v>0</v>
      </c>
      <c r="K12" s="29">
        <v>0</v>
      </c>
      <c r="L12" s="29"/>
      <c r="M12" s="29">
        <f t="shared" si="3"/>
        <v>0</v>
      </c>
      <c r="N12" s="29"/>
      <c r="O12" s="8"/>
    </row>
    <row r="13" spans="1:16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8"/>
    </row>
    <row r="14" spans="1:16" ht="20.100000000000001" customHeight="1">
      <c r="A14" s="85"/>
      <c r="B14" s="1" t="s">
        <v>46</v>
      </c>
      <c r="C14" s="2"/>
      <c r="D14" s="29"/>
      <c r="E14" s="29"/>
      <c r="F14" s="29">
        <f t="shared" si="0"/>
        <v>0</v>
      </c>
      <c r="G14" s="29">
        <v>0</v>
      </c>
      <c r="H14" s="29"/>
      <c r="I14" s="29">
        <f t="shared" si="1"/>
        <v>0</v>
      </c>
      <c r="J14" s="29">
        <f t="shared" si="2"/>
        <v>0</v>
      </c>
      <c r="K14" s="29">
        <v>0</v>
      </c>
      <c r="L14" s="29"/>
      <c r="M14" s="29">
        <f t="shared" si="3"/>
        <v>0</v>
      </c>
      <c r="N14" s="29"/>
      <c r="O14" s="8"/>
    </row>
    <row r="15" spans="1:16" ht="20.100000000000001" customHeight="1">
      <c r="A15" s="85"/>
      <c r="B15" s="1" t="s">
        <v>47</v>
      </c>
      <c r="C15" s="2"/>
      <c r="D15" s="29"/>
      <c r="E15" s="29"/>
      <c r="F15" s="29">
        <f t="shared" si="0"/>
        <v>0</v>
      </c>
      <c r="G15" s="29"/>
      <c r="H15" s="29"/>
      <c r="I15" s="29">
        <f t="shared" si="1"/>
        <v>0</v>
      </c>
      <c r="J15" s="29">
        <f t="shared" si="2"/>
        <v>0</v>
      </c>
      <c r="K15" s="29"/>
      <c r="L15" s="29"/>
      <c r="M15" s="29">
        <f t="shared" si="3"/>
        <v>0</v>
      </c>
      <c r="N15" s="29"/>
      <c r="O15" s="8"/>
    </row>
    <row r="16" spans="1:16" ht="20.100000000000001" customHeight="1">
      <c r="A16" s="86"/>
      <c r="B16" s="12" t="s">
        <v>48</v>
      </c>
      <c r="C16" s="12"/>
      <c r="D16" s="29">
        <f>SUM(D8:D15)</f>
        <v>0</v>
      </c>
      <c r="E16" s="29">
        <f t="shared" ref="E16:L16" si="6">SUM(E8:E15)</f>
        <v>0</v>
      </c>
      <c r="F16" s="29">
        <f t="shared" si="0"/>
        <v>0</v>
      </c>
      <c r="G16" s="29">
        <f t="shared" si="6"/>
        <v>0</v>
      </c>
      <c r="H16" s="29">
        <f t="shared" si="6"/>
        <v>0</v>
      </c>
      <c r="I16" s="29">
        <f t="shared" si="1"/>
        <v>0</v>
      </c>
      <c r="J16" s="29">
        <f t="shared" si="2"/>
        <v>0</v>
      </c>
      <c r="K16" s="29">
        <f t="shared" si="6"/>
        <v>0</v>
      </c>
      <c r="L16" s="29">
        <f t="shared" si="6"/>
        <v>0</v>
      </c>
      <c r="M16" s="29">
        <f t="shared" si="3"/>
        <v>0</v>
      </c>
      <c r="N16" s="29"/>
      <c r="O16" s="8"/>
    </row>
    <row r="17" spans="1:15" ht="20.100000000000001" customHeight="1">
      <c r="A17" s="90" t="s">
        <v>49</v>
      </c>
      <c r="B17" s="12" t="s">
        <v>50</v>
      </c>
      <c r="C17" s="13"/>
      <c r="D17" s="29">
        <v>10</v>
      </c>
      <c r="E17" s="29"/>
      <c r="F17" s="29">
        <f t="shared" si="0"/>
        <v>10</v>
      </c>
      <c r="G17" s="29">
        <v>410</v>
      </c>
      <c r="H17" s="29"/>
      <c r="I17" s="29">
        <f t="shared" si="1"/>
        <v>410</v>
      </c>
      <c r="J17" s="29">
        <f t="shared" si="2"/>
        <v>420</v>
      </c>
      <c r="K17" s="29">
        <v>4200</v>
      </c>
      <c r="L17" s="29"/>
      <c r="M17" s="29">
        <f t="shared" si="3"/>
        <v>4200</v>
      </c>
      <c r="N17" s="29">
        <f t="shared" si="4"/>
        <v>10243.90243902439</v>
      </c>
      <c r="O17" s="8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8"/>
    </row>
    <row r="19" spans="1:15" ht="20.100000000000001" customHeight="1">
      <c r="A19" s="92"/>
      <c r="B19" s="14" t="s">
        <v>52</v>
      </c>
      <c r="C19" s="13"/>
      <c r="D19" s="29">
        <f>SUM(D17:D18)</f>
        <v>10</v>
      </c>
      <c r="E19" s="29">
        <f t="shared" ref="E19:L19" si="7">SUM(E17:E18)</f>
        <v>0</v>
      </c>
      <c r="F19" s="29">
        <f t="shared" si="0"/>
        <v>10</v>
      </c>
      <c r="G19" s="29">
        <f t="shared" si="7"/>
        <v>410</v>
      </c>
      <c r="H19" s="29">
        <f t="shared" si="7"/>
        <v>0</v>
      </c>
      <c r="I19" s="29">
        <f t="shared" si="1"/>
        <v>410</v>
      </c>
      <c r="J19" s="29">
        <f t="shared" si="2"/>
        <v>420</v>
      </c>
      <c r="K19" s="29">
        <f t="shared" si="7"/>
        <v>4200</v>
      </c>
      <c r="L19" s="29">
        <f t="shared" si="7"/>
        <v>0</v>
      </c>
      <c r="M19" s="29">
        <f t="shared" si="3"/>
        <v>4200</v>
      </c>
      <c r="N19" s="29">
        <f t="shared" si="4"/>
        <v>10243.90243902439</v>
      </c>
      <c r="O19" s="8"/>
    </row>
    <row r="20" spans="1:15" ht="20.100000000000001" customHeight="1">
      <c r="A20" s="84" t="s">
        <v>53</v>
      </c>
      <c r="B20" s="12" t="s">
        <v>54</v>
      </c>
      <c r="C20" s="13"/>
      <c r="D20" s="29">
        <v>100</v>
      </c>
      <c r="E20" s="29"/>
      <c r="F20" s="29">
        <f t="shared" si="0"/>
        <v>100</v>
      </c>
      <c r="G20" s="29">
        <v>290</v>
      </c>
      <c r="H20" s="29"/>
      <c r="I20" s="29">
        <f t="shared" si="1"/>
        <v>290</v>
      </c>
      <c r="J20" s="29">
        <f t="shared" si="2"/>
        <v>390</v>
      </c>
      <c r="K20" s="29">
        <v>270</v>
      </c>
      <c r="L20" s="29"/>
      <c r="M20" s="29">
        <f t="shared" si="3"/>
        <v>270</v>
      </c>
      <c r="N20" s="29">
        <f t="shared" si="4"/>
        <v>931.0344827586207</v>
      </c>
      <c r="O20" s="8"/>
    </row>
    <row r="21" spans="1:15" ht="20.100000000000001" customHeight="1">
      <c r="A21" s="85"/>
      <c r="B21" s="12" t="s">
        <v>55</v>
      </c>
      <c r="C21" s="13"/>
      <c r="D21" s="29">
        <v>0</v>
      </c>
      <c r="E21" s="29"/>
      <c r="F21" s="29">
        <f t="shared" si="0"/>
        <v>0</v>
      </c>
      <c r="G21" s="29">
        <v>0</v>
      </c>
      <c r="H21" s="29"/>
      <c r="I21" s="29">
        <f t="shared" si="1"/>
        <v>0</v>
      </c>
      <c r="J21" s="29">
        <f t="shared" si="2"/>
        <v>0</v>
      </c>
      <c r="K21" s="29">
        <v>0</v>
      </c>
      <c r="L21" s="29"/>
      <c r="M21" s="29">
        <f t="shared" si="3"/>
        <v>0</v>
      </c>
      <c r="N21" s="29"/>
      <c r="O21" s="8"/>
    </row>
    <row r="22" spans="1:15" ht="20.100000000000001" customHeight="1">
      <c r="A22" s="85"/>
      <c r="B22" s="12" t="s">
        <v>56</v>
      </c>
      <c r="C22" s="13"/>
      <c r="D22" s="29">
        <v>0</v>
      </c>
      <c r="E22" s="29"/>
      <c r="F22" s="29">
        <f t="shared" si="0"/>
        <v>0</v>
      </c>
      <c r="G22" s="29">
        <v>0</v>
      </c>
      <c r="H22" s="29"/>
      <c r="I22" s="29">
        <f t="shared" si="1"/>
        <v>0</v>
      </c>
      <c r="J22" s="29">
        <f t="shared" si="2"/>
        <v>0</v>
      </c>
      <c r="K22" s="29">
        <v>0</v>
      </c>
      <c r="L22" s="29"/>
      <c r="M22" s="29">
        <f t="shared" si="3"/>
        <v>0</v>
      </c>
      <c r="N22" s="29"/>
      <c r="O22" s="8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8"/>
    </row>
    <row r="24" spans="1:15" ht="20.100000000000001" customHeight="1">
      <c r="A24" s="86"/>
      <c r="B24" s="12" t="s">
        <v>58</v>
      </c>
      <c r="C24" s="13"/>
      <c r="D24" s="29">
        <f>SUM(D20:D23)</f>
        <v>100</v>
      </c>
      <c r="E24" s="29">
        <f t="shared" ref="E24:L24" si="8">SUM(E20:E23)</f>
        <v>0</v>
      </c>
      <c r="F24" s="29">
        <f t="shared" si="0"/>
        <v>100</v>
      </c>
      <c r="G24" s="29">
        <f t="shared" si="8"/>
        <v>290</v>
      </c>
      <c r="H24" s="29">
        <f t="shared" si="8"/>
        <v>0</v>
      </c>
      <c r="I24" s="29">
        <f t="shared" si="1"/>
        <v>290</v>
      </c>
      <c r="J24" s="29">
        <f t="shared" si="2"/>
        <v>390</v>
      </c>
      <c r="K24" s="29">
        <f t="shared" si="8"/>
        <v>270</v>
      </c>
      <c r="L24" s="29">
        <f t="shared" si="8"/>
        <v>0</v>
      </c>
      <c r="M24" s="29">
        <f t="shared" si="3"/>
        <v>270</v>
      </c>
      <c r="N24" s="29">
        <f t="shared" si="4"/>
        <v>931.0344827586207</v>
      </c>
      <c r="O24" s="8"/>
    </row>
    <row r="25" spans="1:15" ht="20.100000000000001" customHeight="1">
      <c r="A25" s="90" t="s">
        <v>89</v>
      </c>
      <c r="B25" s="12" t="s">
        <v>59</v>
      </c>
      <c r="C25" s="13"/>
      <c r="D25" s="29">
        <v>1</v>
      </c>
      <c r="E25" s="29"/>
      <c r="F25" s="29">
        <f t="shared" si="0"/>
        <v>1</v>
      </c>
      <c r="G25" s="29">
        <v>0</v>
      </c>
      <c r="H25" s="29"/>
      <c r="I25" s="29">
        <f t="shared" si="1"/>
        <v>0</v>
      </c>
      <c r="J25" s="29">
        <f t="shared" si="2"/>
        <v>1</v>
      </c>
      <c r="K25" s="29">
        <v>0</v>
      </c>
      <c r="L25" s="29"/>
      <c r="M25" s="29">
        <f t="shared" si="3"/>
        <v>0</v>
      </c>
      <c r="N25" s="29"/>
      <c r="O25" s="8"/>
    </row>
    <row r="26" spans="1:15" ht="20.100000000000001" customHeight="1">
      <c r="A26" s="91"/>
      <c r="B26" s="12" t="s">
        <v>60</v>
      </c>
      <c r="C26" s="13"/>
      <c r="D26" s="29"/>
      <c r="E26" s="29"/>
      <c r="F26" s="29">
        <f t="shared" si="0"/>
        <v>0</v>
      </c>
      <c r="G26" s="29">
        <v>0.2</v>
      </c>
      <c r="H26" s="29"/>
      <c r="I26" s="29">
        <f t="shared" si="1"/>
        <v>0.2</v>
      </c>
      <c r="J26" s="29">
        <f t="shared" si="2"/>
        <v>0.2</v>
      </c>
      <c r="K26" s="29">
        <v>0.8</v>
      </c>
      <c r="L26" s="29"/>
      <c r="M26" s="29">
        <f t="shared" si="3"/>
        <v>0.8</v>
      </c>
      <c r="N26" s="29">
        <f t="shared" si="4"/>
        <v>4000</v>
      </c>
      <c r="O26" s="8"/>
    </row>
    <row r="27" spans="1:15" ht="20.100000000000001" customHeight="1">
      <c r="A27" s="92"/>
      <c r="B27" s="12" t="s">
        <v>61</v>
      </c>
      <c r="C27" s="13"/>
      <c r="D27" s="29">
        <f>SUM(D25:D26)</f>
        <v>1</v>
      </c>
      <c r="E27" s="29">
        <f t="shared" ref="E27:L27" si="9">SUM(E25:E26)</f>
        <v>0</v>
      </c>
      <c r="F27" s="29">
        <f t="shared" si="0"/>
        <v>1</v>
      </c>
      <c r="G27" s="29">
        <f t="shared" si="9"/>
        <v>0.2</v>
      </c>
      <c r="H27" s="29">
        <f t="shared" si="9"/>
        <v>0</v>
      </c>
      <c r="I27" s="29">
        <f t="shared" si="1"/>
        <v>0.2</v>
      </c>
      <c r="J27" s="29">
        <f t="shared" si="2"/>
        <v>1.2</v>
      </c>
      <c r="K27" s="29">
        <f t="shared" si="9"/>
        <v>0.8</v>
      </c>
      <c r="L27" s="29">
        <f t="shared" si="9"/>
        <v>0</v>
      </c>
      <c r="M27" s="29">
        <f t="shared" si="3"/>
        <v>0.8</v>
      </c>
      <c r="N27" s="29">
        <f t="shared" si="4"/>
        <v>4000</v>
      </c>
      <c r="O27" s="8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8"/>
    </row>
    <row r="29" spans="1:15" ht="20.100000000000001" customHeight="1">
      <c r="A29" s="94"/>
      <c r="B29" s="12" t="s">
        <v>64</v>
      </c>
      <c r="C29" s="13"/>
      <c r="D29" s="29">
        <v>1</v>
      </c>
      <c r="E29" s="29"/>
      <c r="F29" s="29">
        <f t="shared" si="0"/>
        <v>1</v>
      </c>
      <c r="G29" s="29">
        <v>161</v>
      </c>
      <c r="H29" s="29"/>
      <c r="I29" s="29">
        <f t="shared" si="1"/>
        <v>161</v>
      </c>
      <c r="J29" s="29">
        <f t="shared" si="2"/>
        <v>162</v>
      </c>
      <c r="K29" s="29">
        <v>1150</v>
      </c>
      <c r="L29" s="29"/>
      <c r="M29" s="29">
        <f t="shared" si="3"/>
        <v>1150</v>
      </c>
      <c r="N29" s="29">
        <f t="shared" si="4"/>
        <v>7142.8571428571431</v>
      </c>
      <c r="O29" s="8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8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8"/>
    </row>
    <row r="32" spans="1:15" ht="20.100000000000001" customHeight="1">
      <c r="A32" s="94"/>
      <c r="B32" s="12" t="s">
        <v>67</v>
      </c>
      <c r="C32" s="13"/>
      <c r="D32" s="29">
        <v>0</v>
      </c>
      <c r="E32" s="29"/>
      <c r="F32" s="29">
        <f t="shared" si="0"/>
        <v>0</v>
      </c>
      <c r="G32" s="29">
        <v>0</v>
      </c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8"/>
    </row>
    <row r="33" spans="1:15" ht="20.100000000000001" customHeight="1">
      <c r="A33" s="95"/>
      <c r="B33" s="12" t="s">
        <v>68</v>
      </c>
      <c r="C33" s="13"/>
      <c r="D33" s="29">
        <f>SUM(D28:D32)</f>
        <v>1</v>
      </c>
      <c r="E33" s="29">
        <f t="shared" ref="E33:L33" si="10">SUM(E28:E32)</f>
        <v>0</v>
      </c>
      <c r="F33" s="29">
        <f t="shared" si="0"/>
        <v>1</v>
      </c>
      <c r="G33" s="29">
        <f t="shared" si="10"/>
        <v>161</v>
      </c>
      <c r="H33" s="29">
        <f t="shared" si="10"/>
        <v>0</v>
      </c>
      <c r="I33" s="29">
        <f t="shared" si="1"/>
        <v>161</v>
      </c>
      <c r="J33" s="29">
        <f t="shared" si="2"/>
        <v>162</v>
      </c>
      <c r="K33" s="29">
        <f t="shared" si="10"/>
        <v>1150</v>
      </c>
      <c r="L33" s="29">
        <f t="shared" si="10"/>
        <v>0</v>
      </c>
      <c r="M33" s="29">
        <f t="shared" si="3"/>
        <v>1150</v>
      </c>
      <c r="N33" s="29">
        <f t="shared" si="4"/>
        <v>7142.8571428571431</v>
      </c>
      <c r="O33" s="8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0.5</v>
      </c>
      <c r="H34" s="29"/>
      <c r="I34" s="29">
        <f t="shared" si="1"/>
        <v>0.5</v>
      </c>
      <c r="J34" s="29">
        <f t="shared" si="2"/>
        <v>0.5</v>
      </c>
      <c r="K34" s="29">
        <v>75</v>
      </c>
      <c r="L34" s="29"/>
      <c r="M34" s="29">
        <f t="shared" si="3"/>
        <v>75</v>
      </c>
      <c r="N34" s="29">
        <f t="shared" si="4"/>
        <v>150000</v>
      </c>
      <c r="O34" s="8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>
        <v>1.5</v>
      </c>
      <c r="H35" s="29"/>
      <c r="I35" s="29">
        <f t="shared" si="1"/>
        <v>1.5</v>
      </c>
      <c r="J35" s="29">
        <f t="shared" si="2"/>
        <v>1.5</v>
      </c>
      <c r="K35" s="29">
        <v>250</v>
      </c>
      <c r="L35" s="29"/>
      <c r="M35" s="29">
        <f t="shared" si="3"/>
        <v>250</v>
      </c>
      <c r="N35" s="29">
        <f t="shared" si="4"/>
        <v>166666.66666666666</v>
      </c>
      <c r="O35" s="8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7.3</v>
      </c>
      <c r="H36" s="29"/>
      <c r="I36" s="29">
        <f t="shared" si="1"/>
        <v>7.3</v>
      </c>
      <c r="J36" s="29">
        <f t="shared" si="2"/>
        <v>7.3</v>
      </c>
      <c r="K36" s="29">
        <v>731</v>
      </c>
      <c r="L36" s="29"/>
      <c r="M36" s="29">
        <f t="shared" si="3"/>
        <v>731</v>
      </c>
      <c r="N36" s="29">
        <f t="shared" si="4"/>
        <v>100136.98630136986</v>
      </c>
      <c r="O36" s="8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8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>
        <v>0.1</v>
      </c>
      <c r="H38" s="29"/>
      <c r="I38" s="29">
        <f t="shared" si="1"/>
        <v>0.1</v>
      </c>
      <c r="J38" s="29">
        <f t="shared" si="2"/>
        <v>0.1</v>
      </c>
      <c r="K38" s="29">
        <v>3</v>
      </c>
      <c r="L38" s="29"/>
      <c r="M38" s="29">
        <f t="shared" si="3"/>
        <v>3</v>
      </c>
      <c r="N38" s="29">
        <f t="shared" si="4"/>
        <v>30000</v>
      </c>
      <c r="O38" s="8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29">
        <f t="shared" ref="E39:L39" si="11">SUM(E34:E38)</f>
        <v>0</v>
      </c>
      <c r="F39" s="29">
        <f t="shared" si="0"/>
        <v>0</v>
      </c>
      <c r="G39" s="29">
        <f t="shared" si="11"/>
        <v>9.4</v>
      </c>
      <c r="H39" s="29">
        <f t="shared" si="11"/>
        <v>0</v>
      </c>
      <c r="I39" s="29">
        <f t="shared" si="1"/>
        <v>9.4</v>
      </c>
      <c r="J39" s="29">
        <f t="shared" si="2"/>
        <v>9.4</v>
      </c>
      <c r="K39" s="29">
        <f t="shared" si="11"/>
        <v>1059</v>
      </c>
      <c r="L39" s="29">
        <f t="shared" si="11"/>
        <v>0</v>
      </c>
      <c r="M39" s="29">
        <f t="shared" si="3"/>
        <v>1059</v>
      </c>
      <c r="N39" s="29">
        <f t="shared" si="4"/>
        <v>112659.57446808509</v>
      </c>
      <c r="O39" s="8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8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8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8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29">
        <f t="shared" ref="E43:L43" si="12">SUM(E40:E42)</f>
        <v>0</v>
      </c>
      <c r="F43" s="29">
        <f t="shared" si="0"/>
        <v>0</v>
      </c>
      <c r="G43" s="29">
        <f t="shared" si="12"/>
        <v>0</v>
      </c>
      <c r="H43" s="29">
        <f t="shared" si="12"/>
        <v>0</v>
      </c>
      <c r="I43" s="29">
        <f t="shared" si="1"/>
        <v>0</v>
      </c>
      <c r="J43" s="29">
        <f t="shared" si="2"/>
        <v>0</v>
      </c>
      <c r="K43" s="29">
        <f t="shared" si="12"/>
        <v>0</v>
      </c>
      <c r="L43" s="29">
        <f t="shared" si="12"/>
        <v>0</v>
      </c>
      <c r="M43" s="29">
        <f t="shared" si="3"/>
        <v>0</v>
      </c>
      <c r="N43" s="29"/>
      <c r="O43" s="8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29">
        <f t="shared" ref="E44:L44" si="13">E43+E39</f>
        <v>0</v>
      </c>
      <c r="F44" s="29">
        <f t="shared" si="0"/>
        <v>0</v>
      </c>
      <c r="G44" s="29">
        <f t="shared" si="13"/>
        <v>9.4</v>
      </c>
      <c r="H44" s="29">
        <f t="shared" si="13"/>
        <v>0</v>
      </c>
      <c r="I44" s="29">
        <f t="shared" si="1"/>
        <v>9.4</v>
      </c>
      <c r="J44" s="29">
        <f t="shared" si="2"/>
        <v>9.4</v>
      </c>
      <c r="K44" s="29">
        <f t="shared" si="13"/>
        <v>1059</v>
      </c>
      <c r="L44" s="29">
        <f t="shared" si="13"/>
        <v>0</v>
      </c>
      <c r="M44" s="29">
        <f t="shared" si="3"/>
        <v>1059</v>
      </c>
      <c r="N44" s="29">
        <f t="shared" si="4"/>
        <v>112659.57446808509</v>
      </c>
      <c r="O44" s="8"/>
    </row>
    <row r="45" spans="1:15" ht="20.100000000000001" customHeight="1">
      <c r="A45" s="84" t="s">
        <v>78</v>
      </c>
      <c r="B45" s="3" t="s">
        <v>79</v>
      </c>
      <c r="C45" s="3"/>
      <c r="D45" s="29">
        <v>7</v>
      </c>
      <c r="E45" s="29"/>
      <c r="F45" s="29">
        <f t="shared" si="0"/>
        <v>7</v>
      </c>
      <c r="G45" s="29">
        <v>30</v>
      </c>
      <c r="H45" s="29"/>
      <c r="I45" s="29">
        <f t="shared" si="1"/>
        <v>30</v>
      </c>
      <c r="J45" s="29">
        <f t="shared" si="2"/>
        <v>37</v>
      </c>
      <c r="K45" s="29">
        <v>0.18</v>
      </c>
      <c r="L45" s="29"/>
      <c r="M45" s="29">
        <f t="shared" si="3"/>
        <v>0.18</v>
      </c>
      <c r="N45" s="29">
        <f t="shared" si="4"/>
        <v>6</v>
      </c>
      <c r="O45" s="8"/>
    </row>
    <row r="46" spans="1:15" ht="20.100000000000001" customHeight="1">
      <c r="A46" s="85"/>
      <c r="B46" s="3" t="s">
        <v>80</v>
      </c>
      <c r="C46" s="3"/>
      <c r="D46" s="29">
        <v>0</v>
      </c>
      <c r="E46" s="29"/>
      <c r="F46" s="29">
        <f t="shared" si="0"/>
        <v>0</v>
      </c>
      <c r="G46" s="29">
        <v>5</v>
      </c>
      <c r="H46" s="29"/>
      <c r="I46" s="29">
        <f t="shared" si="1"/>
        <v>5</v>
      </c>
      <c r="J46" s="29">
        <f t="shared" si="2"/>
        <v>5</v>
      </c>
      <c r="K46" s="29">
        <v>0.5</v>
      </c>
      <c r="L46" s="29"/>
      <c r="M46" s="29">
        <f t="shared" si="3"/>
        <v>0.5</v>
      </c>
      <c r="N46" s="29"/>
      <c r="O46" s="8"/>
    </row>
    <row r="47" spans="1:15" ht="20.100000000000001" customHeight="1">
      <c r="A47" s="85"/>
      <c r="B47" s="3" t="s">
        <v>81</v>
      </c>
      <c r="C47" s="3"/>
      <c r="D47" s="29">
        <v>75</v>
      </c>
      <c r="E47" s="29"/>
      <c r="F47" s="29">
        <f t="shared" si="0"/>
        <v>75</v>
      </c>
      <c r="G47" s="29">
        <v>69</v>
      </c>
      <c r="H47" s="29"/>
      <c r="I47" s="29">
        <f t="shared" si="1"/>
        <v>69</v>
      </c>
      <c r="J47" s="29">
        <f t="shared" si="2"/>
        <v>144</v>
      </c>
      <c r="K47" s="29">
        <v>865</v>
      </c>
      <c r="L47" s="29"/>
      <c r="M47" s="29">
        <f t="shared" si="3"/>
        <v>865</v>
      </c>
      <c r="N47" s="29">
        <f t="shared" si="4"/>
        <v>12536.23188405797</v>
      </c>
      <c r="O47" s="8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45</v>
      </c>
      <c r="H48" s="29"/>
      <c r="I48" s="29">
        <f t="shared" si="1"/>
        <v>45</v>
      </c>
      <c r="J48" s="29">
        <f t="shared" si="2"/>
        <v>45</v>
      </c>
      <c r="K48" s="29">
        <v>652</v>
      </c>
      <c r="L48" s="29"/>
      <c r="M48" s="29">
        <f t="shared" si="3"/>
        <v>652</v>
      </c>
      <c r="N48" s="29">
        <f t="shared" si="4"/>
        <v>14488.888888888889</v>
      </c>
      <c r="O48" s="8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2</v>
      </c>
      <c r="H49" s="29"/>
      <c r="I49" s="29">
        <f t="shared" si="1"/>
        <v>2</v>
      </c>
      <c r="J49" s="29">
        <f t="shared" si="2"/>
        <v>2</v>
      </c>
      <c r="K49" s="29">
        <v>361</v>
      </c>
      <c r="L49" s="29"/>
      <c r="M49" s="29">
        <f t="shared" si="3"/>
        <v>361</v>
      </c>
      <c r="N49" s="29">
        <f t="shared" si="4"/>
        <v>180500</v>
      </c>
      <c r="O49" s="8"/>
    </row>
    <row r="50" spans="1:15" ht="20.100000000000001" customHeight="1">
      <c r="A50" s="86"/>
      <c r="B50" s="12" t="s">
        <v>84</v>
      </c>
      <c r="C50" s="13"/>
      <c r="D50" s="29">
        <f>SUM(D45:D49)</f>
        <v>82</v>
      </c>
      <c r="E50" s="29">
        <v>0</v>
      </c>
      <c r="F50" s="29">
        <f t="shared" si="0"/>
        <v>82</v>
      </c>
      <c r="G50" s="29">
        <f>SUM(G45:G49)</f>
        <v>151</v>
      </c>
      <c r="H50" s="29">
        <v>0</v>
      </c>
      <c r="I50" s="29">
        <f t="shared" si="1"/>
        <v>151</v>
      </c>
      <c r="J50" s="29">
        <f t="shared" si="2"/>
        <v>233</v>
      </c>
      <c r="K50" s="29">
        <f>SUM(K45:K49)</f>
        <v>1878.6799999999998</v>
      </c>
      <c r="L50" s="29">
        <v>0</v>
      </c>
      <c r="M50" s="29">
        <f t="shared" si="3"/>
        <v>1878.6799999999998</v>
      </c>
      <c r="N50" s="29">
        <f t="shared" si="4"/>
        <v>12441.589403973509</v>
      </c>
      <c r="O50" s="8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195</v>
      </c>
      <c r="E51" s="29">
        <f t="shared" ref="E51:L51" si="14">E50+E44+E33+E27+E24+E19+E16+E7</f>
        <v>0</v>
      </c>
      <c r="F51" s="29">
        <f t="shared" si="14"/>
        <v>195</v>
      </c>
      <c r="G51" s="29">
        <f t="shared" si="14"/>
        <v>1022.5999999999999</v>
      </c>
      <c r="H51" s="29">
        <f t="shared" si="14"/>
        <v>0</v>
      </c>
      <c r="I51" s="29">
        <f t="shared" si="14"/>
        <v>1022.5999999999999</v>
      </c>
      <c r="J51" s="29">
        <f t="shared" si="14"/>
        <v>1217.5999999999999</v>
      </c>
      <c r="K51" s="29">
        <f t="shared" si="14"/>
        <v>8583.48</v>
      </c>
      <c r="L51" s="29">
        <f t="shared" si="14"/>
        <v>0</v>
      </c>
      <c r="M51" s="29">
        <f t="shared" si="3"/>
        <v>8583.48</v>
      </c>
      <c r="N51" s="29"/>
      <c r="O51" s="8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78" zoomScaleNormal="78" workbookViewId="0">
      <selection activeCell="O21" sqref="O21"/>
    </sheetView>
  </sheetViews>
  <sheetFormatPr defaultColWidth="9.85546875" defaultRowHeight="15"/>
  <cols>
    <col min="1" max="1" width="9.28515625" style="4" customWidth="1"/>
    <col min="2" max="2" width="20.5703125" style="4" customWidth="1"/>
    <col min="3" max="3" width="17" style="4" customWidth="1"/>
    <col min="4" max="4" width="9.85546875" style="4"/>
    <col min="5" max="5" width="6.42578125" style="4" customWidth="1"/>
    <col min="6" max="7" width="9.85546875" style="4"/>
    <col min="8" max="8" width="7.42578125" style="4" customWidth="1"/>
    <col min="9" max="11" width="9.85546875" style="4"/>
    <col min="12" max="12" width="6.42578125" style="4" customWidth="1"/>
    <col min="13" max="13" width="9.85546875" style="4"/>
    <col min="14" max="14" width="9.140625" style="4" customWidth="1"/>
    <col min="15" max="15" width="9" style="4" customWidth="1"/>
    <col min="16" max="16384" width="9.85546875" style="4"/>
  </cols>
  <sheetData>
    <row r="1" spans="1:15" s="11" customFormat="1" ht="20.100000000000001" customHeight="1">
      <c r="A1" s="109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>
        <v>8</v>
      </c>
      <c r="E4" s="29"/>
      <c r="F4" s="29">
        <f>SUM(D4:E4)</f>
        <v>8</v>
      </c>
      <c r="G4" s="29">
        <v>40</v>
      </c>
      <c r="H4" s="29"/>
      <c r="I4" s="29">
        <f>H4+G4</f>
        <v>40</v>
      </c>
      <c r="J4" s="29">
        <f>I4+F4</f>
        <v>48</v>
      </c>
      <c r="K4" s="29">
        <v>800</v>
      </c>
      <c r="L4" s="29"/>
      <c r="M4" s="29">
        <f>L4+K4</f>
        <v>800</v>
      </c>
      <c r="N4" s="29">
        <f>K4/G4*1000</f>
        <v>20000</v>
      </c>
      <c r="O4" s="29"/>
    </row>
    <row r="5" spans="1:15" ht="20.100000000000001" customHeight="1">
      <c r="A5" s="97"/>
      <c r="B5" s="1" t="s">
        <v>36</v>
      </c>
      <c r="C5" s="2"/>
      <c r="D5" s="29">
        <v>1.1000000000000001</v>
      </c>
      <c r="E5" s="29"/>
      <c r="F5" s="29">
        <f t="shared" ref="F5:F50" si="0">SUM(D5:E5)</f>
        <v>1.1000000000000001</v>
      </c>
      <c r="G5" s="29">
        <v>6.5</v>
      </c>
      <c r="H5" s="29"/>
      <c r="I5" s="29">
        <f t="shared" ref="I5:I50" si="1">H5+G5</f>
        <v>6.5</v>
      </c>
      <c r="J5" s="29">
        <f t="shared" ref="J5:J50" si="2">I5+F5</f>
        <v>7.6</v>
      </c>
      <c r="K5" s="29">
        <v>120</v>
      </c>
      <c r="L5" s="29"/>
      <c r="M5" s="29">
        <f t="shared" ref="M5:M50" si="3">L5+K5</f>
        <v>120</v>
      </c>
      <c r="N5" s="29">
        <f>K5/G5*1000</f>
        <v>18461.538461538461</v>
      </c>
      <c r="O5" s="29"/>
    </row>
    <row r="6" spans="1:15" ht="20.100000000000001" customHeight="1">
      <c r="A6" s="97"/>
      <c r="B6" s="1" t="s">
        <v>37</v>
      </c>
      <c r="C6" s="2"/>
      <c r="D6" s="29">
        <v>1.3</v>
      </c>
      <c r="E6" s="29"/>
      <c r="F6" s="29">
        <f t="shared" si="0"/>
        <v>1.3</v>
      </c>
      <c r="G6" s="29">
        <v>2.2999999999999998</v>
      </c>
      <c r="H6" s="29"/>
      <c r="I6" s="29">
        <f t="shared" si="1"/>
        <v>2.2999999999999998</v>
      </c>
      <c r="J6" s="29">
        <f t="shared" si="2"/>
        <v>3.5999999999999996</v>
      </c>
      <c r="K6" s="29">
        <v>40</v>
      </c>
      <c r="L6" s="29"/>
      <c r="M6" s="29">
        <f t="shared" si="3"/>
        <v>40</v>
      </c>
      <c r="N6" s="29">
        <f t="shared" ref="N6:O50" si="4">K6/G6*1000</f>
        <v>17391.304347826088</v>
      </c>
      <c r="O6" s="29"/>
    </row>
    <row r="7" spans="1:15" ht="20.100000000000001" customHeight="1">
      <c r="A7" s="97"/>
      <c r="B7" s="1" t="s">
        <v>38</v>
      </c>
      <c r="C7" s="2"/>
      <c r="D7" s="29">
        <f>SUM(D4:D6)</f>
        <v>10.4</v>
      </c>
      <c r="E7" s="29">
        <f t="shared" ref="E7:L7" si="5">SUM(E4:E6)</f>
        <v>0</v>
      </c>
      <c r="F7" s="29">
        <f t="shared" si="0"/>
        <v>10.4</v>
      </c>
      <c r="G7" s="29">
        <f>SUM(G4:G6)</f>
        <v>48.8</v>
      </c>
      <c r="H7" s="29">
        <f t="shared" si="5"/>
        <v>0</v>
      </c>
      <c r="I7" s="29">
        <f t="shared" si="1"/>
        <v>48.8</v>
      </c>
      <c r="J7" s="29">
        <f t="shared" si="2"/>
        <v>59.199999999999996</v>
      </c>
      <c r="K7" s="29">
        <f t="shared" si="5"/>
        <v>960</v>
      </c>
      <c r="L7" s="29">
        <f t="shared" si="5"/>
        <v>0</v>
      </c>
      <c r="M7" s="29">
        <f t="shared" si="3"/>
        <v>960</v>
      </c>
      <c r="N7" s="29">
        <f t="shared" si="4"/>
        <v>19672.131147540986</v>
      </c>
      <c r="O7" s="29"/>
    </row>
    <row r="8" spans="1:15" ht="20.100000000000001" customHeight="1">
      <c r="A8" s="84" t="s">
        <v>39</v>
      </c>
      <c r="B8" s="12" t="s">
        <v>40</v>
      </c>
      <c r="C8" s="13"/>
      <c r="D8" s="29">
        <v>4</v>
      </c>
      <c r="E8" s="29"/>
      <c r="F8" s="29">
        <f t="shared" si="0"/>
        <v>4</v>
      </c>
      <c r="G8" s="29">
        <v>12</v>
      </c>
      <c r="H8" s="29"/>
      <c r="I8" s="29">
        <f t="shared" si="1"/>
        <v>12</v>
      </c>
      <c r="J8" s="29">
        <f t="shared" si="2"/>
        <v>16</v>
      </c>
      <c r="K8" s="29">
        <v>85</v>
      </c>
      <c r="L8" s="29"/>
      <c r="M8" s="29">
        <f t="shared" si="3"/>
        <v>85</v>
      </c>
      <c r="N8" s="29">
        <f t="shared" si="4"/>
        <v>7083.333333333333</v>
      </c>
      <c r="O8" s="29"/>
    </row>
    <row r="9" spans="1:15" ht="20.100000000000001" customHeight="1">
      <c r="A9" s="85" t="s">
        <v>39</v>
      </c>
      <c r="B9" s="1" t="s">
        <v>41</v>
      </c>
      <c r="C9" s="2"/>
      <c r="D9" s="29">
        <v>4</v>
      </c>
      <c r="E9" s="29"/>
      <c r="F9" s="29">
        <f t="shared" si="0"/>
        <v>4</v>
      </c>
      <c r="G9" s="29">
        <v>22</v>
      </c>
      <c r="H9" s="29"/>
      <c r="I9" s="29">
        <f t="shared" si="1"/>
        <v>22</v>
      </c>
      <c r="J9" s="29">
        <f t="shared" si="2"/>
        <v>26</v>
      </c>
      <c r="K9" s="29">
        <v>200</v>
      </c>
      <c r="L9" s="29"/>
      <c r="M9" s="29">
        <f t="shared" si="3"/>
        <v>200</v>
      </c>
      <c r="N9" s="29">
        <f t="shared" si="4"/>
        <v>9090.9090909090919</v>
      </c>
      <c r="O9" s="29"/>
    </row>
    <row r="10" spans="1:15" ht="20.100000000000001" customHeight="1">
      <c r="A10" s="85"/>
      <c r="B10" s="1" t="s">
        <v>42</v>
      </c>
      <c r="C10" s="2"/>
      <c r="D10" s="29">
        <v>0.5</v>
      </c>
      <c r="E10" s="29"/>
      <c r="F10" s="29">
        <f t="shared" si="0"/>
        <v>0.5</v>
      </c>
      <c r="G10" s="29">
        <v>1.5</v>
      </c>
      <c r="H10" s="29"/>
      <c r="I10" s="29">
        <f t="shared" si="1"/>
        <v>1.5</v>
      </c>
      <c r="J10" s="29">
        <f t="shared" si="2"/>
        <v>2</v>
      </c>
      <c r="K10" s="29">
        <v>0</v>
      </c>
      <c r="L10" s="29"/>
      <c r="M10" s="29">
        <f t="shared" si="3"/>
        <v>0</v>
      </c>
      <c r="N10" s="29">
        <f t="shared" si="4"/>
        <v>0</v>
      </c>
      <c r="O10" s="29"/>
    </row>
    <row r="11" spans="1:15" ht="20.100000000000001" customHeight="1">
      <c r="A11" s="85"/>
      <c r="B11" s="1" t="s">
        <v>43</v>
      </c>
      <c r="C11" s="2"/>
      <c r="D11" s="29">
        <v>3.5</v>
      </c>
      <c r="E11" s="29"/>
      <c r="F11" s="29">
        <f t="shared" si="0"/>
        <v>3.5</v>
      </c>
      <c r="G11" s="29">
        <v>14</v>
      </c>
      <c r="H11" s="29"/>
      <c r="I11" s="29">
        <f t="shared" si="1"/>
        <v>14</v>
      </c>
      <c r="J11" s="29">
        <f t="shared" si="2"/>
        <v>17.5</v>
      </c>
      <c r="K11" s="29">
        <v>280</v>
      </c>
      <c r="L11" s="29"/>
      <c r="M11" s="29">
        <f t="shared" si="3"/>
        <v>280</v>
      </c>
      <c r="N11" s="29">
        <f t="shared" si="4"/>
        <v>20000</v>
      </c>
      <c r="O11" s="29"/>
    </row>
    <row r="12" spans="1:15" ht="20.100000000000001" customHeight="1">
      <c r="A12" s="85"/>
      <c r="B12" s="1" t="s">
        <v>44</v>
      </c>
      <c r="C12" s="2"/>
      <c r="D12" s="29">
        <v>2.5</v>
      </c>
      <c r="E12" s="29"/>
      <c r="F12" s="29">
        <f t="shared" si="0"/>
        <v>2.5</v>
      </c>
      <c r="G12" s="29">
        <v>19</v>
      </c>
      <c r="H12" s="29"/>
      <c r="I12" s="29">
        <f t="shared" si="1"/>
        <v>19</v>
      </c>
      <c r="J12" s="29">
        <f t="shared" si="2"/>
        <v>21.5</v>
      </c>
      <c r="K12" s="29">
        <v>320</v>
      </c>
      <c r="L12" s="29"/>
      <c r="M12" s="29">
        <f t="shared" si="3"/>
        <v>320</v>
      </c>
      <c r="N12" s="29">
        <f t="shared" si="4"/>
        <v>16842.105263157893</v>
      </c>
      <c r="O12" s="29"/>
    </row>
    <row r="13" spans="1:15" ht="20.100000000000001" customHeight="1">
      <c r="A13" s="85"/>
      <c r="B13" s="1" t="s">
        <v>45</v>
      </c>
      <c r="C13" s="2"/>
      <c r="D13" s="29">
        <v>0.4</v>
      </c>
      <c r="E13" s="29"/>
      <c r="F13" s="29">
        <f t="shared" si="0"/>
        <v>0.4</v>
      </c>
      <c r="G13" s="29"/>
      <c r="H13" s="29"/>
      <c r="I13" s="29">
        <f t="shared" si="1"/>
        <v>0</v>
      </c>
      <c r="J13" s="29">
        <f t="shared" si="2"/>
        <v>0.4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85"/>
      <c r="B14" s="1" t="s">
        <v>46</v>
      </c>
      <c r="C14" s="2"/>
      <c r="D14" s="29">
        <v>11.5</v>
      </c>
      <c r="E14" s="29"/>
      <c r="F14" s="29">
        <f t="shared" si="0"/>
        <v>11.5</v>
      </c>
      <c r="G14" s="29">
        <v>66</v>
      </c>
      <c r="H14" s="29"/>
      <c r="I14" s="29">
        <f>H14+G14</f>
        <v>66</v>
      </c>
      <c r="J14" s="29">
        <f t="shared" si="2"/>
        <v>77.5</v>
      </c>
      <c r="K14" s="29">
        <v>650</v>
      </c>
      <c r="L14" s="29"/>
      <c r="M14" s="29">
        <f t="shared" si="3"/>
        <v>650</v>
      </c>
      <c r="N14" s="29">
        <f t="shared" si="4"/>
        <v>9848.484848484848</v>
      </c>
      <c r="O14" s="29"/>
    </row>
    <row r="15" spans="1:15" ht="20.100000000000001" customHeight="1">
      <c r="A15" s="85"/>
      <c r="B15" s="1" t="s">
        <v>47</v>
      </c>
      <c r="C15" s="2"/>
      <c r="D15" s="29">
        <v>1</v>
      </c>
      <c r="E15" s="29"/>
      <c r="F15" s="29">
        <f t="shared" si="0"/>
        <v>1</v>
      </c>
      <c r="G15" s="29">
        <v>2</v>
      </c>
      <c r="H15" s="29"/>
      <c r="I15" s="29">
        <f t="shared" si="1"/>
        <v>2</v>
      </c>
      <c r="J15" s="29">
        <f t="shared" si="2"/>
        <v>3</v>
      </c>
      <c r="K15" s="29">
        <v>20</v>
      </c>
      <c r="L15" s="29"/>
      <c r="M15" s="29">
        <f t="shared" si="3"/>
        <v>20</v>
      </c>
      <c r="N15" s="29">
        <f t="shared" si="4"/>
        <v>10000</v>
      </c>
      <c r="O15" s="29"/>
    </row>
    <row r="16" spans="1:15" ht="20.100000000000001" customHeight="1">
      <c r="A16" s="86"/>
      <c r="B16" s="12" t="s">
        <v>48</v>
      </c>
      <c r="C16" s="12"/>
      <c r="D16" s="29">
        <f>SUM(D8:D15)</f>
        <v>27.4</v>
      </c>
      <c r="E16" s="29">
        <f t="shared" ref="E16:L16" si="6">SUM(E8:E15)</f>
        <v>0</v>
      </c>
      <c r="F16" s="29">
        <f t="shared" si="0"/>
        <v>27.4</v>
      </c>
      <c r="G16" s="29">
        <f t="shared" si="6"/>
        <v>136.5</v>
      </c>
      <c r="H16" s="29">
        <f t="shared" si="6"/>
        <v>0</v>
      </c>
      <c r="I16" s="29">
        <f t="shared" si="1"/>
        <v>136.5</v>
      </c>
      <c r="J16" s="29">
        <f t="shared" si="2"/>
        <v>163.9</v>
      </c>
      <c r="K16" s="29">
        <f t="shared" si="6"/>
        <v>1555</v>
      </c>
      <c r="L16" s="29">
        <f t="shared" si="6"/>
        <v>0</v>
      </c>
      <c r="M16" s="29">
        <f t="shared" si="3"/>
        <v>1555</v>
      </c>
      <c r="N16" s="29">
        <f t="shared" si="4"/>
        <v>11391.941391941393</v>
      </c>
      <c r="O16" s="29"/>
    </row>
    <row r="17" spans="1:15" ht="20.100000000000001" customHeight="1">
      <c r="A17" s="90" t="s">
        <v>49</v>
      </c>
      <c r="B17" s="12" t="s">
        <v>50</v>
      </c>
      <c r="C17" s="13"/>
      <c r="D17" s="29">
        <v>6</v>
      </c>
      <c r="E17" s="29">
        <v>1</v>
      </c>
      <c r="F17" s="29">
        <f t="shared" si="0"/>
        <v>7</v>
      </c>
      <c r="G17" s="29">
        <v>243</v>
      </c>
      <c r="H17" s="29"/>
      <c r="I17" s="29">
        <f t="shared" si="1"/>
        <v>243</v>
      </c>
      <c r="J17" s="29">
        <f t="shared" si="2"/>
        <v>250</v>
      </c>
      <c r="K17" s="29">
        <v>4800</v>
      </c>
      <c r="L17" s="29"/>
      <c r="M17" s="29">
        <f t="shared" si="3"/>
        <v>4800</v>
      </c>
      <c r="N17" s="29">
        <f t="shared" si="4"/>
        <v>19753.086419753086</v>
      </c>
      <c r="O17" s="29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92"/>
      <c r="B19" s="14" t="s">
        <v>52</v>
      </c>
      <c r="C19" s="13"/>
      <c r="D19" s="29">
        <f>SUM(D17:D18)</f>
        <v>6</v>
      </c>
      <c r="E19" s="29">
        <f t="shared" ref="E19:L19" si="7">SUM(E17:E18)</f>
        <v>1</v>
      </c>
      <c r="F19" s="29">
        <f t="shared" si="0"/>
        <v>7</v>
      </c>
      <c r="G19" s="29">
        <f t="shared" si="7"/>
        <v>243</v>
      </c>
      <c r="H19" s="29">
        <f t="shared" si="7"/>
        <v>0</v>
      </c>
      <c r="I19" s="29">
        <f t="shared" si="1"/>
        <v>243</v>
      </c>
      <c r="J19" s="29">
        <f t="shared" si="2"/>
        <v>250</v>
      </c>
      <c r="K19" s="29">
        <f t="shared" si="7"/>
        <v>4800</v>
      </c>
      <c r="L19" s="29">
        <f t="shared" si="7"/>
        <v>0</v>
      </c>
      <c r="M19" s="29">
        <f t="shared" si="3"/>
        <v>4800</v>
      </c>
      <c r="N19" s="29">
        <f t="shared" si="4"/>
        <v>19753.086419753086</v>
      </c>
      <c r="O19" s="29"/>
    </row>
    <row r="20" spans="1:15" ht="20.100000000000001" customHeight="1">
      <c r="A20" s="84" t="s">
        <v>53</v>
      </c>
      <c r="B20" s="12" t="s">
        <v>54</v>
      </c>
      <c r="C20" s="13"/>
      <c r="D20" s="29"/>
      <c r="E20" s="29"/>
      <c r="F20" s="29">
        <f t="shared" si="0"/>
        <v>0</v>
      </c>
      <c r="G20" s="29"/>
      <c r="H20" s="29"/>
      <c r="I20" s="29">
        <f t="shared" si="1"/>
        <v>0</v>
      </c>
      <c r="J20" s="29">
        <f t="shared" si="2"/>
        <v>0</v>
      </c>
      <c r="K20" s="29"/>
      <c r="L20" s="29"/>
      <c r="M20" s="29">
        <f t="shared" si="3"/>
        <v>0</v>
      </c>
      <c r="N20" s="29"/>
      <c r="O20" s="29"/>
    </row>
    <row r="21" spans="1:15" ht="20.100000000000001" customHeight="1">
      <c r="A21" s="85"/>
      <c r="B21" s="12" t="s">
        <v>55</v>
      </c>
      <c r="C21" s="13"/>
      <c r="D21" s="29">
        <v>20</v>
      </c>
      <c r="E21" s="29">
        <v>95</v>
      </c>
      <c r="F21" s="29">
        <f t="shared" si="0"/>
        <v>115</v>
      </c>
      <c r="G21" s="29">
        <v>246</v>
      </c>
      <c r="H21" s="29">
        <v>284</v>
      </c>
      <c r="I21" s="29">
        <f t="shared" si="1"/>
        <v>530</v>
      </c>
      <c r="J21" s="29">
        <f t="shared" si="2"/>
        <v>645</v>
      </c>
      <c r="K21" s="29">
        <v>920</v>
      </c>
      <c r="L21" s="29">
        <v>180</v>
      </c>
      <c r="M21" s="29">
        <f t="shared" si="3"/>
        <v>1100</v>
      </c>
      <c r="N21" s="29">
        <f t="shared" si="4"/>
        <v>3739.8373983739834</v>
      </c>
      <c r="O21" s="29">
        <f t="shared" si="4"/>
        <v>633.80281690140851</v>
      </c>
    </row>
    <row r="22" spans="1:15" ht="20.100000000000001" customHeight="1">
      <c r="A22" s="85"/>
      <c r="B22" s="12" t="s">
        <v>56</v>
      </c>
      <c r="C22" s="13"/>
      <c r="D22" s="29">
        <v>7</v>
      </c>
      <c r="E22" s="29"/>
      <c r="F22" s="29">
        <f t="shared" si="0"/>
        <v>7</v>
      </c>
      <c r="G22" s="29">
        <v>69</v>
      </c>
      <c r="H22" s="29"/>
      <c r="I22" s="29">
        <f t="shared" si="1"/>
        <v>69</v>
      </c>
      <c r="J22" s="29">
        <f t="shared" si="2"/>
        <v>76</v>
      </c>
      <c r="K22" s="29">
        <v>240</v>
      </c>
      <c r="L22" s="29"/>
      <c r="M22" s="29">
        <f t="shared" si="3"/>
        <v>240</v>
      </c>
      <c r="N22" s="29">
        <f t="shared" si="4"/>
        <v>3478.2608695652175</v>
      </c>
      <c r="O22" s="51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51"/>
      <c r="O23" s="51"/>
    </row>
    <row r="24" spans="1:15" ht="20.100000000000001" customHeight="1">
      <c r="A24" s="86"/>
      <c r="B24" s="12" t="s">
        <v>58</v>
      </c>
      <c r="C24" s="13"/>
      <c r="D24" s="29">
        <f>SUM(D20:D23)</f>
        <v>27</v>
      </c>
      <c r="E24" s="29">
        <f t="shared" ref="E24:L24" si="8">SUM(E20:E23)</f>
        <v>95</v>
      </c>
      <c r="F24" s="29">
        <f t="shared" si="0"/>
        <v>122</v>
      </c>
      <c r="G24" s="29">
        <f t="shared" si="8"/>
        <v>315</v>
      </c>
      <c r="H24" s="29">
        <f t="shared" si="8"/>
        <v>284</v>
      </c>
      <c r="I24" s="29">
        <f t="shared" si="1"/>
        <v>599</v>
      </c>
      <c r="J24" s="29">
        <f t="shared" si="2"/>
        <v>721</v>
      </c>
      <c r="K24" s="29">
        <f t="shared" si="8"/>
        <v>1160</v>
      </c>
      <c r="L24" s="29">
        <f t="shared" si="8"/>
        <v>180</v>
      </c>
      <c r="M24" s="29">
        <f t="shared" si="3"/>
        <v>1340</v>
      </c>
      <c r="N24" s="29">
        <f t="shared" si="4"/>
        <v>3682.5396825396824</v>
      </c>
      <c r="O24" s="51">
        <f t="shared" si="4"/>
        <v>633.80281690140851</v>
      </c>
    </row>
    <row r="25" spans="1:15" ht="20.100000000000001" customHeight="1">
      <c r="A25" s="90" t="s">
        <v>89</v>
      </c>
      <c r="B25" s="12" t="s">
        <v>59</v>
      </c>
      <c r="C25" s="13"/>
      <c r="D25" s="29">
        <v>2.1</v>
      </c>
      <c r="E25" s="29"/>
      <c r="F25" s="29">
        <f t="shared" si="0"/>
        <v>2.1</v>
      </c>
      <c r="G25" s="29">
        <v>1</v>
      </c>
      <c r="H25" s="29"/>
      <c r="I25" s="29">
        <f t="shared" si="1"/>
        <v>1</v>
      </c>
      <c r="J25" s="29">
        <f t="shared" si="2"/>
        <v>3.1</v>
      </c>
      <c r="K25" s="29">
        <v>1</v>
      </c>
      <c r="L25" s="29"/>
      <c r="M25" s="29">
        <f t="shared" si="3"/>
        <v>1</v>
      </c>
      <c r="N25" s="51">
        <f t="shared" si="4"/>
        <v>1000</v>
      </c>
      <c r="O25" s="51"/>
    </row>
    <row r="26" spans="1:15" ht="20.100000000000001" customHeight="1">
      <c r="A26" s="91"/>
      <c r="B26" s="12" t="s">
        <v>60</v>
      </c>
      <c r="C26" s="13"/>
      <c r="D26" s="29">
        <v>0.8</v>
      </c>
      <c r="E26" s="29"/>
      <c r="F26" s="29">
        <f t="shared" si="0"/>
        <v>0.8</v>
      </c>
      <c r="G26" s="29"/>
      <c r="H26" s="29"/>
      <c r="I26" s="29">
        <f t="shared" si="1"/>
        <v>0</v>
      </c>
      <c r="J26" s="29">
        <f t="shared" si="2"/>
        <v>0.8</v>
      </c>
      <c r="K26" s="29"/>
      <c r="L26" s="29"/>
      <c r="M26" s="29">
        <f t="shared" si="3"/>
        <v>0</v>
      </c>
      <c r="N26" s="29"/>
      <c r="O26" s="51"/>
    </row>
    <row r="27" spans="1:15" ht="20.100000000000001" customHeight="1">
      <c r="A27" s="92"/>
      <c r="B27" s="12" t="s">
        <v>61</v>
      </c>
      <c r="C27" s="13"/>
      <c r="D27" s="29">
        <f>SUM(D25:D26)</f>
        <v>2.9000000000000004</v>
      </c>
      <c r="E27" s="29">
        <f t="shared" ref="E27:L27" si="9">SUM(E25:E26)</f>
        <v>0</v>
      </c>
      <c r="F27" s="29">
        <f t="shared" si="0"/>
        <v>2.9000000000000004</v>
      </c>
      <c r="G27" s="29">
        <f t="shared" si="9"/>
        <v>1</v>
      </c>
      <c r="H27" s="29">
        <f t="shared" si="9"/>
        <v>0</v>
      </c>
      <c r="I27" s="29">
        <f t="shared" si="1"/>
        <v>1</v>
      </c>
      <c r="J27" s="29">
        <f t="shared" si="2"/>
        <v>3.9000000000000004</v>
      </c>
      <c r="K27" s="29">
        <f t="shared" si="9"/>
        <v>1</v>
      </c>
      <c r="L27" s="29">
        <f t="shared" si="9"/>
        <v>0</v>
      </c>
      <c r="M27" s="29">
        <f t="shared" si="3"/>
        <v>1</v>
      </c>
      <c r="N27" s="29"/>
      <c r="O27" s="51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94"/>
      <c r="B29" s="12" t="s">
        <v>64</v>
      </c>
      <c r="C29" s="13"/>
      <c r="D29" s="29"/>
      <c r="E29" s="29"/>
      <c r="F29" s="29">
        <f t="shared" si="0"/>
        <v>0</v>
      </c>
      <c r="G29" s="29"/>
      <c r="H29" s="29"/>
      <c r="I29" s="29">
        <f t="shared" si="1"/>
        <v>0</v>
      </c>
      <c r="J29" s="29">
        <f t="shared" si="2"/>
        <v>0</v>
      </c>
      <c r="K29" s="29"/>
      <c r="L29" s="29"/>
      <c r="M29" s="29">
        <f t="shared" si="3"/>
        <v>0</v>
      </c>
      <c r="N29" s="29"/>
      <c r="O29" s="29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/>
      <c r="H30" s="29"/>
      <c r="I30" s="29">
        <f t="shared" si="1"/>
        <v>0</v>
      </c>
      <c r="J30" s="29">
        <f t="shared" si="2"/>
        <v>0</v>
      </c>
      <c r="K30" s="29"/>
      <c r="L30" s="29"/>
      <c r="M30" s="29">
        <f t="shared" si="3"/>
        <v>0</v>
      </c>
      <c r="N30" s="29"/>
      <c r="O30" s="29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/>
      <c r="H32" s="29"/>
      <c r="I32" s="29">
        <f t="shared" si="1"/>
        <v>0</v>
      </c>
      <c r="J32" s="29">
        <f t="shared" si="2"/>
        <v>0</v>
      </c>
      <c r="K32" s="29"/>
      <c r="L32" s="29"/>
      <c r="M32" s="29">
        <f t="shared" si="3"/>
        <v>0</v>
      </c>
      <c r="N32" s="29"/>
      <c r="O32" s="29"/>
    </row>
    <row r="33" spans="1:15" ht="20.100000000000001" customHeight="1">
      <c r="A33" s="95"/>
      <c r="B33" s="12" t="s">
        <v>68</v>
      </c>
      <c r="C33" s="13"/>
      <c r="D33" s="29">
        <f>SUM(D28:D32)</f>
        <v>0</v>
      </c>
      <c r="E33" s="29">
        <f t="shared" ref="E33:L33" si="10">SUM(E28:E32)</f>
        <v>0</v>
      </c>
      <c r="F33" s="29">
        <f t="shared" si="0"/>
        <v>0</v>
      </c>
      <c r="G33" s="29">
        <f t="shared" si="10"/>
        <v>0</v>
      </c>
      <c r="H33" s="29">
        <f t="shared" si="10"/>
        <v>0</v>
      </c>
      <c r="I33" s="29">
        <f t="shared" si="1"/>
        <v>0</v>
      </c>
      <c r="J33" s="29">
        <f t="shared" si="2"/>
        <v>0</v>
      </c>
      <c r="K33" s="29">
        <f t="shared" si="10"/>
        <v>0</v>
      </c>
      <c r="L33" s="29">
        <f t="shared" si="10"/>
        <v>0</v>
      </c>
      <c r="M33" s="29">
        <f t="shared" si="3"/>
        <v>0</v>
      </c>
      <c r="N33" s="29"/>
      <c r="O33" s="29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/>
      <c r="H34" s="29"/>
      <c r="I34" s="29">
        <f t="shared" si="1"/>
        <v>0</v>
      </c>
      <c r="J34" s="29">
        <f t="shared" si="2"/>
        <v>0</v>
      </c>
      <c r="K34" s="29"/>
      <c r="L34" s="29"/>
      <c r="M34" s="29">
        <f t="shared" si="3"/>
        <v>0</v>
      </c>
      <c r="N34" s="29"/>
      <c r="O34" s="29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/>
      <c r="H35" s="29"/>
      <c r="I35" s="29">
        <f t="shared" si="1"/>
        <v>0</v>
      </c>
      <c r="J35" s="29">
        <f t="shared" si="2"/>
        <v>0</v>
      </c>
      <c r="K35" s="29"/>
      <c r="L35" s="29"/>
      <c r="M35" s="29">
        <f t="shared" si="3"/>
        <v>0</v>
      </c>
      <c r="N35" s="29"/>
      <c r="O35" s="29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/>
      <c r="H36" s="29"/>
      <c r="I36" s="29">
        <f t="shared" si="1"/>
        <v>0</v>
      </c>
      <c r="J36" s="29">
        <f t="shared" si="2"/>
        <v>0</v>
      </c>
      <c r="K36" s="29"/>
      <c r="L36" s="29"/>
      <c r="M36" s="29">
        <f t="shared" si="3"/>
        <v>0</v>
      </c>
      <c r="N36" s="29"/>
      <c r="O36" s="29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29">
        <f t="shared" ref="E39:L39" si="11">SUM(E34:E38)</f>
        <v>0</v>
      </c>
      <c r="F39" s="29">
        <f t="shared" si="0"/>
        <v>0</v>
      </c>
      <c r="G39" s="29">
        <f t="shared" si="11"/>
        <v>0</v>
      </c>
      <c r="H39" s="29">
        <f t="shared" si="11"/>
        <v>0</v>
      </c>
      <c r="I39" s="29">
        <f t="shared" si="1"/>
        <v>0</v>
      </c>
      <c r="J39" s="29">
        <f t="shared" si="2"/>
        <v>0</v>
      </c>
      <c r="K39" s="29">
        <f t="shared" si="11"/>
        <v>0</v>
      </c>
      <c r="L39" s="29">
        <f t="shared" si="11"/>
        <v>0</v>
      </c>
      <c r="M39" s="29">
        <f t="shared" si="3"/>
        <v>0</v>
      </c>
      <c r="N39" s="29"/>
      <c r="O39" s="29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/>
      <c r="H41" s="29"/>
      <c r="I41" s="29">
        <f t="shared" si="1"/>
        <v>0</v>
      </c>
      <c r="J41" s="29">
        <f t="shared" si="2"/>
        <v>0</v>
      </c>
      <c r="K41" s="29"/>
      <c r="L41" s="29"/>
      <c r="M41" s="29">
        <f t="shared" si="3"/>
        <v>0</v>
      </c>
      <c r="N41" s="29"/>
      <c r="O41" s="29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29">
        <f t="shared" ref="E43:L43" si="12">SUM(E40:E42)</f>
        <v>0</v>
      </c>
      <c r="F43" s="29">
        <f t="shared" si="0"/>
        <v>0</v>
      </c>
      <c r="G43" s="29">
        <f t="shared" si="12"/>
        <v>0</v>
      </c>
      <c r="H43" s="29">
        <f t="shared" si="12"/>
        <v>0</v>
      </c>
      <c r="I43" s="29">
        <f t="shared" si="1"/>
        <v>0</v>
      </c>
      <c r="J43" s="29">
        <f t="shared" si="2"/>
        <v>0</v>
      </c>
      <c r="K43" s="29">
        <f t="shared" si="12"/>
        <v>0</v>
      </c>
      <c r="L43" s="29">
        <f t="shared" si="12"/>
        <v>0</v>
      </c>
      <c r="M43" s="29">
        <f t="shared" si="3"/>
        <v>0</v>
      </c>
      <c r="N43" s="29"/>
      <c r="O43" s="29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29">
        <f t="shared" ref="E44:L44" si="13">E43+E39</f>
        <v>0</v>
      </c>
      <c r="F44" s="29">
        <f t="shared" si="0"/>
        <v>0</v>
      </c>
      <c r="G44" s="29">
        <f t="shared" si="13"/>
        <v>0</v>
      </c>
      <c r="H44" s="29">
        <f t="shared" si="13"/>
        <v>0</v>
      </c>
      <c r="I44" s="29">
        <f t="shared" si="1"/>
        <v>0</v>
      </c>
      <c r="J44" s="29">
        <f t="shared" si="2"/>
        <v>0</v>
      </c>
      <c r="K44" s="29">
        <f t="shared" si="13"/>
        <v>0</v>
      </c>
      <c r="L44" s="29">
        <f t="shared" si="13"/>
        <v>0</v>
      </c>
      <c r="M44" s="29">
        <f t="shared" si="3"/>
        <v>0</v>
      </c>
      <c r="N44" s="29"/>
      <c r="O44" s="29"/>
    </row>
    <row r="45" spans="1:15" ht="20.100000000000001" customHeight="1">
      <c r="A45" s="84" t="s">
        <v>78</v>
      </c>
      <c r="B45" s="3" t="s">
        <v>79</v>
      </c>
      <c r="C45" s="3"/>
      <c r="D45" s="29">
        <v>3</v>
      </c>
      <c r="E45" s="29"/>
      <c r="F45" s="29">
        <f t="shared" si="0"/>
        <v>3</v>
      </c>
      <c r="G45" s="29">
        <v>13</v>
      </c>
      <c r="H45" s="29"/>
      <c r="I45" s="29">
        <f t="shared" si="1"/>
        <v>13</v>
      </c>
      <c r="J45" s="29">
        <f t="shared" si="2"/>
        <v>16</v>
      </c>
      <c r="K45" s="29">
        <v>6.5000000000000002E-2</v>
      </c>
      <c r="L45" s="29"/>
      <c r="M45" s="29">
        <f t="shared" si="3"/>
        <v>6.5000000000000002E-2</v>
      </c>
      <c r="N45" s="29">
        <f t="shared" si="4"/>
        <v>5</v>
      </c>
      <c r="O45" s="29"/>
    </row>
    <row r="46" spans="1:15" ht="20.100000000000001" customHeight="1">
      <c r="A46" s="85"/>
      <c r="B46" s="3" t="s">
        <v>80</v>
      </c>
      <c r="C46" s="3"/>
      <c r="D46" s="29">
        <v>23</v>
      </c>
      <c r="E46" s="29"/>
      <c r="F46" s="29">
        <f t="shared" si="0"/>
        <v>23</v>
      </c>
      <c r="G46" s="29">
        <v>12</v>
      </c>
      <c r="H46" s="29"/>
      <c r="I46" s="29">
        <f t="shared" si="1"/>
        <v>12</v>
      </c>
      <c r="J46" s="29">
        <f t="shared" si="2"/>
        <v>35</v>
      </c>
      <c r="K46" s="29">
        <v>48</v>
      </c>
      <c r="L46" s="29"/>
      <c r="M46" s="29">
        <f t="shared" si="3"/>
        <v>48</v>
      </c>
      <c r="N46" s="29">
        <f t="shared" si="4"/>
        <v>4000</v>
      </c>
      <c r="O46" s="29"/>
    </row>
    <row r="47" spans="1:15" ht="20.100000000000001" customHeight="1">
      <c r="A47" s="85"/>
      <c r="B47" s="3" t="s">
        <v>81</v>
      </c>
      <c r="C47" s="3"/>
      <c r="D47" s="29">
        <v>11</v>
      </c>
      <c r="E47" s="29"/>
      <c r="F47" s="29">
        <f t="shared" si="0"/>
        <v>11</v>
      </c>
      <c r="G47" s="29">
        <v>47</v>
      </c>
      <c r="H47" s="29"/>
      <c r="I47" s="29">
        <f t="shared" si="1"/>
        <v>47</v>
      </c>
      <c r="J47" s="29">
        <f t="shared" si="2"/>
        <v>58</v>
      </c>
      <c r="K47" s="29">
        <v>380</v>
      </c>
      <c r="L47" s="29"/>
      <c r="M47" s="29">
        <f t="shared" si="3"/>
        <v>380</v>
      </c>
      <c r="N47" s="29">
        <f t="shared" si="4"/>
        <v>8085.1063829787236</v>
      </c>
      <c r="O47" s="29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130</v>
      </c>
      <c r="H48" s="29"/>
      <c r="I48" s="29">
        <f t="shared" si="1"/>
        <v>130</v>
      </c>
      <c r="J48" s="29">
        <f t="shared" si="2"/>
        <v>130</v>
      </c>
      <c r="K48" s="29">
        <v>1051</v>
      </c>
      <c r="L48" s="29"/>
      <c r="M48" s="29">
        <f t="shared" si="3"/>
        <v>1051</v>
      </c>
      <c r="N48" s="29">
        <f t="shared" si="4"/>
        <v>8084.6153846153848</v>
      </c>
      <c r="O48" s="29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/>
      <c r="H49" s="29"/>
      <c r="I49" s="29">
        <f t="shared" si="1"/>
        <v>0</v>
      </c>
      <c r="J49" s="29">
        <f t="shared" si="2"/>
        <v>0</v>
      </c>
      <c r="K49" s="29">
        <v>0</v>
      </c>
      <c r="L49" s="29"/>
      <c r="M49" s="29">
        <f t="shared" si="3"/>
        <v>0</v>
      </c>
      <c r="N49" s="29"/>
      <c r="O49" s="29"/>
    </row>
    <row r="50" spans="1:15" ht="20.100000000000001" customHeight="1">
      <c r="A50" s="86"/>
      <c r="B50" s="12" t="s">
        <v>84</v>
      </c>
      <c r="C50" s="13"/>
      <c r="D50" s="29">
        <f>SUM(D44:D49)</f>
        <v>37</v>
      </c>
      <c r="E50" s="29">
        <f t="shared" ref="E50:L50" si="14">SUM(E44:E49)</f>
        <v>0</v>
      </c>
      <c r="F50" s="29">
        <f t="shared" si="0"/>
        <v>37</v>
      </c>
      <c r="G50" s="29">
        <f t="shared" si="14"/>
        <v>202</v>
      </c>
      <c r="H50" s="29">
        <f t="shared" si="14"/>
        <v>0</v>
      </c>
      <c r="I50" s="29">
        <f t="shared" si="1"/>
        <v>202</v>
      </c>
      <c r="J50" s="29">
        <f t="shared" si="2"/>
        <v>239</v>
      </c>
      <c r="K50" s="29">
        <f t="shared" si="14"/>
        <v>1479.0650000000001</v>
      </c>
      <c r="L50" s="29">
        <f t="shared" si="14"/>
        <v>0</v>
      </c>
      <c r="M50" s="29">
        <f t="shared" si="3"/>
        <v>1479.0650000000001</v>
      </c>
      <c r="N50" s="29">
        <f t="shared" si="4"/>
        <v>7322.1039603960398</v>
      </c>
      <c r="O50" s="29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110.70000000000002</v>
      </c>
      <c r="E51" s="29">
        <f t="shared" ref="E51:M51" si="15">E50+E44+E33+E27+E24+E19+E16+E7</f>
        <v>96</v>
      </c>
      <c r="F51" s="29">
        <f t="shared" si="15"/>
        <v>206.70000000000002</v>
      </c>
      <c r="G51" s="29">
        <f t="shared" si="15"/>
        <v>946.3</v>
      </c>
      <c r="H51" s="29">
        <f t="shared" si="15"/>
        <v>284</v>
      </c>
      <c r="I51" s="29">
        <f t="shared" si="15"/>
        <v>1230.3</v>
      </c>
      <c r="J51" s="29">
        <f t="shared" si="15"/>
        <v>1437.0000000000002</v>
      </c>
      <c r="K51" s="29">
        <f t="shared" si="15"/>
        <v>9955.0650000000005</v>
      </c>
      <c r="L51" s="29">
        <f t="shared" si="15"/>
        <v>180</v>
      </c>
      <c r="M51" s="29">
        <f t="shared" si="15"/>
        <v>10135.065000000001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rightToLeft="1" zoomScale="87" zoomScaleNormal="87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activeCell="O21" sqref="O21"/>
    </sheetView>
  </sheetViews>
  <sheetFormatPr defaultColWidth="9.140625" defaultRowHeight="15"/>
  <cols>
    <col min="1" max="1" width="7.42578125" style="4" customWidth="1"/>
    <col min="2" max="2" width="20.5703125" style="4" customWidth="1"/>
    <col min="3" max="3" width="15.7109375" style="4" customWidth="1"/>
    <col min="4" max="4" width="9.140625" style="4" customWidth="1"/>
    <col min="5" max="5" width="6.42578125" style="4" customWidth="1"/>
    <col min="6" max="6" width="9.140625" style="4" customWidth="1"/>
    <col min="7" max="7" width="10.7109375" style="4" customWidth="1"/>
    <col min="8" max="8" width="7" style="4" customWidth="1"/>
    <col min="9" max="10" width="9.140625" style="4" customWidth="1"/>
    <col min="11" max="11" width="13.28515625" style="4" customWidth="1"/>
    <col min="12" max="12" width="6.5703125" style="4" customWidth="1"/>
    <col min="13" max="13" width="11.7109375" style="4" customWidth="1"/>
    <col min="14" max="14" width="10.28515625" style="4" customWidth="1"/>
    <col min="15" max="15" width="12.28515625" style="4" customWidth="1"/>
    <col min="16" max="16384" width="9.140625" style="4"/>
  </cols>
  <sheetData>
    <row r="1" spans="1:15" s="11" customFormat="1" ht="20.100000000000001" customHeight="1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0.100000000000001" customHeight="1">
      <c r="A2" s="98" t="s">
        <v>26</v>
      </c>
      <c r="B2" s="99"/>
      <c r="C2" s="100"/>
      <c r="D2" s="96" t="s">
        <v>27</v>
      </c>
      <c r="E2" s="96"/>
      <c r="F2" s="96"/>
      <c r="G2" s="96" t="s">
        <v>28</v>
      </c>
      <c r="H2" s="96"/>
      <c r="I2" s="96"/>
      <c r="J2" s="96" t="s">
        <v>29</v>
      </c>
      <c r="K2" s="96" t="s">
        <v>30</v>
      </c>
      <c r="L2" s="96"/>
      <c r="M2" s="96"/>
      <c r="N2" s="96" t="s">
        <v>31</v>
      </c>
      <c r="O2" s="96"/>
    </row>
    <row r="3" spans="1:15" ht="20.100000000000001" customHeight="1">
      <c r="A3" s="101"/>
      <c r="B3" s="102"/>
      <c r="C3" s="103"/>
      <c r="D3" s="9" t="s">
        <v>32</v>
      </c>
      <c r="E3" s="9" t="s">
        <v>33</v>
      </c>
      <c r="F3" s="9" t="s">
        <v>0</v>
      </c>
      <c r="G3" s="9" t="s">
        <v>32</v>
      </c>
      <c r="H3" s="9" t="s">
        <v>33</v>
      </c>
      <c r="I3" s="9" t="s">
        <v>0</v>
      </c>
      <c r="J3" s="96"/>
      <c r="K3" s="9" t="s">
        <v>32</v>
      </c>
      <c r="L3" s="9" t="s">
        <v>33</v>
      </c>
      <c r="M3" s="9" t="s">
        <v>0</v>
      </c>
      <c r="N3" s="9" t="s">
        <v>32</v>
      </c>
      <c r="O3" s="9" t="s">
        <v>33</v>
      </c>
    </row>
    <row r="4" spans="1:15" ht="20.100000000000001" customHeight="1">
      <c r="A4" s="97" t="s">
        <v>34</v>
      </c>
      <c r="B4" s="1" t="s">
        <v>35</v>
      </c>
      <c r="C4" s="2"/>
      <c r="D4" s="29">
        <v>1</v>
      </c>
      <c r="E4" s="29"/>
      <c r="F4" s="29">
        <f>SUM(D4:E4)</f>
        <v>1</v>
      </c>
      <c r="G4" s="29">
        <v>142</v>
      </c>
      <c r="H4" s="29"/>
      <c r="I4" s="29">
        <f>H4+G4</f>
        <v>142</v>
      </c>
      <c r="J4" s="29">
        <f>I4+F4</f>
        <v>143</v>
      </c>
      <c r="K4" s="29">
        <v>3360</v>
      </c>
      <c r="L4" s="29"/>
      <c r="M4" s="29">
        <f>L4+K4</f>
        <v>3360</v>
      </c>
      <c r="N4" s="29">
        <f>K4/G4*1000</f>
        <v>23661.971830985916</v>
      </c>
      <c r="O4" s="29"/>
    </row>
    <row r="5" spans="1:15" ht="20.100000000000001" customHeight="1">
      <c r="A5" s="97"/>
      <c r="B5" s="1" t="s">
        <v>36</v>
      </c>
      <c r="C5" s="2"/>
      <c r="D5" s="29">
        <v>0</v>
      </c>
      <c r="E5" s="29"/>
      <c r="F5" s="29">
        <f t="shared" ref="F5:F49" si="0">SUM(D5:E5)</f>
        <v>0</v>
      </c>
      <c r="G5" s="29">
        <v>21</v>
      </c>
      <c r="H5" s="29"/>
      <c r="I5" s="29">
        <f t="shared" ref="I5:I49" si="1">H5+G5</f>
        <v>21</v>
      </c>
      <c r="J5" s="29">
        <f t="shared" ref="J5:J49" si="2">I5+F5</f>
        <v>21</v>
      </c>
      <c r="K5" s="29">
        <v>160</v>
      </c>
      <c r="L5" s="29"/>
      <c r="M5" s="29">
        <f t="shared" ref="M5:M49" si="3">L5+K5</f>
        <v>160</v>
      </c>
      <c r="N5" s="29">
        <f t="shared" ref="N5:N50" si="4">K5/G5*1000</f>
        <v>7619.0476190476184</v>
      </c>
      <c r="O5" s="29"/>
    </row>
    <row r="6" spans="1:15" ht="20.100000000000001" customHeight="1">
      <c r="A6" s="97"/>
      <c r="B6" s="1" t="s">
        <v>37</v>
      </c>
      <c r="C6" s="2"/>
      <c r="D6" s="29">
        <v>5</v>
      </c>
      <c r="E6" s="29"/>
      <c r="F6" s="29">
        <f t="shared" si="0"/>
        <v>5</v>
      </c>
      <c r="G6" s="29">
        <v>123</v>
      </c>
      <c r="H6" s="29"/>
      <c r="I6" s="29">
        <f t="shared" si="1"/>
        <v>123</v>
      </c>
      <c r="J6" s="29">
        <f t="shared" si="2"/>
        <v>128</v>
      </c>
      <c r="K6" s="29">
        <v>720</v>
      </c>
      <c r="L6" s="29"/>
      <c r="M6" s="29">
        <f t="shared" si="3"/>
        <v>720</v>
      </c>
      <c r="N6" s="29">
        <f t="shared" si="4"/>
        <v>5853.6585365853662</v>
      </c>
      <c r="O6" s="29"/>
    </row>
    <row r="7" spans="1:15" ht="20.100000000000001" customHeight="1">
      <c r="A7" s="97"/>
      <c r="B7" s="1" t="s">
        <v>38</v>
      </c>
      <c r="C7" s="2"/>
      <c r="D7" s="29">
        <f>SUM(D4:D6)</f>
        <v>6</v>
      </c>
      <c r="E7" s="29">
        <f t="shared" ref="E7:L7" si="5">SUM(E4:E6)</f>
        <v>0</v>
      </c>
      <c r="F7" s="29">
        <f t="shared" si="0"/>
        <v>6</v>
      </c>
      <c r="G7" s="29">
        <f t="shared" si="5"/>
        <v>286</v>
      </c>
      <c r="H7" s="29">
        <f t="shared" si="5"/>
        <v>0</v>
      </c>
      <c r="I7" s="29">
        <f t="shared" si="1"/>
        <v>286</v>
      </c>
      <c r="J7" s="29">
        <f t="shared" si="2"/>
        <v>292</v>
      </c>
      <c r="K7" s="29">
        <f t="shared" si="5"/>
        <v>4240</v>
      </c>
      <c r="L7" s="29">
        <f t="shared" si="5"/>
        <v>0</v>
      </c>
      <c r="M7" s="29">
        <f t="shared" si="3"/>
        <v>4240</v>
      </c>
      <c r="N7" s="29">
        <f t="shared" si="4"/>
        <v>14825.174825174825</v>
      </c>
      <c r="O7" s="29"/>
    </row>
    <row r="8" spans="1:15" ht="20.100000000000001" customHeight="1">
      <c r="A8" s="84" t="s">
        <v>39</v>
      </c>
      <c r="B8" s="12" t="s">
        <v>40</v>
      </c>
      <c r="C8" s="13"/>
      <c r="D8" s="29">
        <v>1</v>
      </c>
      <c r="E8" s="29"/>
      <c r="F8" s="29">
        <f t="shared" si="0"/>
        <v>1</v>
      </c>
      <c r="G8" s="29">
        <v>33</v>
      </c>
      <c r="H8" s="29"/>
      <c r="I8" s="29">
        <f t="shared" si="1"/>
        <v>33</v>
      </c>
      <c r="J8" s="29">
        <f t="shared" si="2"/>
        <v>34</v>
      </c>
      <c r="K8" s="29">
        <v>200</v>
      </c>
      <c r="L8" s="29"/>
      <c r="M8" s="29">
        <f t="shared" si="3"/>
        <v>200</v>
      </c>
      <c r="N8" s="29">
        <f t="shared" si="4"/>
        <v>6060.606060606061</v>
      </c>
      <c r="O8" s="29"/>
    </row>
    <row r="9" spans="1:15" ht="20.100000000000001" customHeight="1">
      <c r="A9" s="85" t="s">
        <v>39</v>
      </c>
      <c r="B9" s="1" t="s">
        <v>41</v>
      </c>
      <c r="C9" s="2"/>
      <c r="D9" s="29">
        <v>2</v>
      </c>
      <c r="E9" s="29"/>
      <c r="F9" s="29">
        <f t="shared" si="0"/>
        <v>2</v>
      </c>
      <c r="G9" s="29">
        <v>22</v>
      </c>
      <c r="H9" s="29"/>
      <c r="I9" s="29">
        <f t="shared" si="1"/>
        <v>22</v>
      </c>
      <c r="J9" s="29">
        <f t="shared" si="2"/>
        <v>24</v>
      </c>
      <c r="K9" s="29">
        <v>200</v>
      </c>
      <c r="L9" s="29"/>
      <c r="M9" s="29">
        <f t="shared" si="3"/>
        <v>200</v>
      </c>
      <c r="N9" s="29">
        <f t="shared" si="4"/>
        <v>9090.9090909090919</v>
      </c>
      <c r="O9" s="29"/>
    </row>
    <row r="10" spans="1:15" ht="20.100000000000001" customHeight="1">
      <c r="A10" s="85"/>
      <c r="B10" s="1" t="s">
        <v>42</v>
      </c>
      <c r="C10" s="2"/>
      <c r="D10" s="29">
        <v>1</v>
      </c>
      <c r="E10" s="29"/>
      <c r="F10" s="29">
        <f t="shared" si="0"/>
        <v>1</v>
      </c>
      <c r="G10" s="29">
        <v>25</v>
      </c>
      <c r="H10" s="29"/>
      <c r="I10" s="29">
        <f t="shared" si="1"/>
        <v>25</v>
      </c>
      <c r="J10" s="29">
        <f t="shared" si="2"/>
        <v>26</v>
      </c>
      <c r="K10" s="29">
        <v>150</v>
      </c>
      <c r="L10" s="29"/>
      <c r="M10" s="29">
        <f t="shared" si="3"/>
        <v>150</v>
      </c>
      <c r="N10" s="29">
        <f t="shared" si="4"/>
        <v>6000</v>
      </c>
      <c r="O10" s="29"/>
    </row>
    <row r="11" spans="1:15" ht="20.100000000000001" customHeight="1">
      <c r="A11" s="85"/>
      <c r="B11" s="1" t="s">
        <v>43</v>
      </c>
      <c r="C11" s="2"/>
      <c r="D11" s="29"/>
      <c r="E11" s="29"/>
      <c r="F11" s="29">
        <f t="shared" si="0"/>
        <v>0</v>
      </c>
      <c r="G11" s="29">
        <v>29</v>
      </c>
      <c r="H11" s="29"/>
      <c r="I11" s="29">
        <f t="shared" si="1"/>
        <v>29</v>
      </c>
      <c r="J11" s="29">
        <f t="shared" si="2"/>
        <v>29</v>
      </c>
      <c r="K11" s="29">
        <v>200</v>
      </c>
      <c r="L11" s="29"/>
      <c r="M11" s="29">
        <f t="shared" si="3"/>
        <v>200</v>
      </c>
      <c r="N11" s="29">
        <f t="shared" si="4"/>
        <v>6896.5517241379303</v>
      </c>
      <c r="O11" s="29"/>
    </row>
    <row r="12" spans="1:15" ht="20.100000000000001" customHeight="1">
      <c r="A12" s="85"/>
      <c r="B12" s="1" t="s">
        <v>44</v>
      </c>
      <c r="C12" s="2"/>
      <c r="D12" s="29">
        <v>3</v>
      </c>
      <c r="E12" s="29"/>
      <c r="F12" s="29">
        <f t="shared" si="0"/>
        <v>3</v>
      </c>
      <c r="G12" s="29">
        <v>61</v>
      </c>
      <c r="H12" s="29"/>
      <c r="I12" s="29">
        <f t="shared" si="1"/>
        <v>61</v>
      </c>
      <c r="J12" s="29">
        <f t="shared" si="2"/>
        <v>64</v>
      </c>
      <c r="K12" s="29">
        <v>720</v>
      </c>
      <c r="L12" s="29"/>
      <c r="M12" s="29">
        <f t="shared" si="3"/>
        <v>720</v>
      </c>
      <c r="N12" s="29">
        <f t="shared" si="4"/>
        <v>11803.278688524591</v>
      </c>
      <c r="O12" s="29"/>
    </row>
    <row r="13" spans="1:15" ht="20.100000000000001" customHeight="1">
      <c r="A13" s="85"/>
      <c r="B13" s="1" t="s">
        <v>45</v>
      </c>
      <c r="C13" s="2"/>
      <c r="D13" s="29"/>
      <c r="E13" s="29"/>
      <c r="F13" s="29">
        <f t="shared" si="0"/>
        <v>0</v>
      </c>
      <c r="G13" s="29"/>
      <c r="H13" s="29"/>
      <c r="I13" s="29">
        <f t="shared" si="1"/>
        <v>0</v>
      </c>
      <c r="J13" s="29">
        <f t="shared" si="2"/>
        <v>0</v>
      </c>
      <c r="K13" s="29"/>
      <c r="L13" s="29"/>
      <c r="M13" s="29">
        <f t="shared" si="3"/>
        <v>0</v>
      </c>
      <c r="N13" s="29"/>
      <c r="O13" s="29"/>
    </row>
    <row r="14" spans="1:15" ht="20.100000000000001" customHeight="1">
      <c r="A14" s="85"/>
      <c r="B14" s="1" t="s">
        <v>46</v>
      </c>
      <c r="C14" s="2"/>
      <c r="D14" s="29">
        <v>4</v>
      </c>
      <c r="E14" s="29"/>
      <c r="F14" s="29">
        <f t="shared" si="0"/>
        <v>4</v>
      </c>
      <c r="G14" s="29">
        <v>132</v>
      </c>
      <c r="H14" s="29"/>
      <c r="I14" s="29">
        <f t="shared" si="1"/>
        <v>132</v>
      </c>
      <c r="J14" s="29">
        <f t="shared" si="2"/>
        <v>136</v>
      </c>
      <c r="K14" s="29">
        <v>136</v>
      </c>
      <c r="L14" s="29"/>
      <c r="M14" s="29">
        <f t="shared" si="3"/>
        <v>136</v>
      </c>
      <c r="N14" s="29">
        <f t="shared" si="4"/>
        <v>1030.3030303030303</v>
      </c>
      <c r="O14" s="29"/>
    </row>
    <row r="15" spans="1:15" ht="20.100000000000001" customHeight="1">
      <c r="A15" s="85"/>
      <c r="B15" s="1" t="s">
        <v>47</v>
      </c>
      <c r="C15" s="2"/>
      <c r="D15" s="29">
        <v>0</v>
      </c>
      <c r="E15" s="29"/>
      <c r="F15" s="29">
        <f t="shared" si="0"/>
        <v>0</v>
      </c>
      <c r="G15" s="29">
        <v>5</v>
      </c>
      <c r="H15" s="29"/>
      <c r="I15" s="29">
        <f t="shared" si="1"/>
        <v>5</v>
      </c>
      <c r="J15" s="29">
        <f t="shared" si="2"/>
        <v>5</v>
      </c>
      <c r="K15" s="29">
        <v>75</v>
      </c>
      <c r="L15" s="29"/>
      <c r="M15" s="29">
        <f t="shared" si="3"/>
        <v>75</v>
      </c>
      <c r="N15" s="29">
        <f t="shared" si="4"/>
        <v>15000</v>
      </c>
      <c r="O15" s="29"/>
    </row>
    <row r="16" spans="1:15" ht="20.100000000000001" customHeight="1">
      <c r="A16" s="86"/>
      <c r="B16" s="12" t="s">
        <v>48</v>
      </c>
      <c r="C16" s="12"/>
      <c r="D16" s="29">
        <f>SUM(D8:D15)</f>
        <v>11</v>
      </c>
      <c r="E16" s="29">
        <f t="shared" ref="E16:L16" si="6">SUM(E8:E15)</f>
        <v>0</v>
      </c>
      <c r="F16" s="29">
        <f t="shared" si="0"/>
        <v>11</v>
      </c>
      <c r="G16" s="29">
        <f t="shared" si="6"/>
        <v>307</v>
      </c>
      <c r="H16" s="29">
        <f t="shared" si="6"/>
        <v>0</v>
      </c>
      <c r="I16" s="29">
        <f t="shared" si="1"/>
        <v>307</v>
      </c>
      <c r="J16" s="29">
        <f t="shared" si="2"/>
        <v>318</v>
      </c>
      <c r="K16" s="29">
        <f t="shared" si="6"/>
        <v>1681</v>
      </c>
      <c r="L16" s="29">
        <f t="shared" si="6"/>
        <v>0</v>
      </c>
      <c r="M16" s="29">
        <f t="shared" si="3"/>
        <v>1681</v>
      </c>
      <c r="N16" s="29">
        <f t="shared" si="4"/>
        <v>5475.5700325732905</v>
      </c>
      <c r="O16" s="29"/>
    </row>
    <row r="17" spans="1:15" ht="20.100000000000001" customHeight="1">
      <c r="A17" s="90" t="s">
        <v>49</v>
      </c>
      <c r="B17" s="12" t="s">
        <v>50</v>
      </c>
      <c r="C17" s="13"/>
      <c r="D17" s="29">
        <v>55</v>
      </c>
      <c r="E17" s="29">
        <v>0</v>
      </c>
      <c r="F17" s="29">
        <f t="shared" si="0"/>
        <v>55</v>
      </c>
      <c r="G17" s="29">
        <v>1117</v>
      </c>
      <c r="H17" s="29">
        <v>0</v>
      </c>
      <c r="I17" s="29">
        <f t="shared" si="1"/>
        <v>1117</v>
      </c>
      <c r="J17" s="29">
        <f t="shared" si="2"/>
        <v>1172</v>
      </c>
      <c r="K17" s="29">
        <v>12320</v>
      </c>
      <c r="L17" s="29"/>
      <c r="M17" s="29">
        <f t="shared" si="3"/>
        <v>12320</v>
      </c>
      <c r="N17" s="29">
        <f t="shared" si="4"/>
        <v>11029.543419874664</v>
      </c>
      <c r="O17" s="29"/>
    </row>
    <row r="18" spans="1:15" ht="20.100000000000001" customHeight="1">
      <c r="A18" s="91" t="s">
        <v>49</v>
      </c>
      <c r="B18" s="12" t="s">
        <v>51</v>
      </c>
      <c r="C18" s="13"/>
      <c r="D18" s="29"/>
      <c r="E18" s="29"/>
      <c r="F18" s="29">
        <f t="shared" si="0"/>
        <v>0</v>
      </c>
      <c r="G18" s="29"/>
      <c r="H18" s="29"/>
      <c r="I18" s="29">
        <f t="shared" si="1"/>
        <v>0</v>
      </c>
      <c r="J18" s="29">
        <f t="shared" si="2"/>
        <v>0</v>
      </c>
      <c r="K18" s="29"/>
      <c r="L18" s="29"/>
      <c r="M18" s="29">
        <f t="shared" si="3"/>
        <v>0</v>
      </c>
      <c r="N18" s="29"/>
      <c r="O18" s="29"/>
    </row>
    <row r="19" spans="1:15" ht="20.100000000000001" customHeight="1">
      <c r="A19" s="92"/>
      <c r="B19" s="14" t="s">
        <v>52</v>
      </c>
      <c r="C19" s="13"/>
      <c r="D19" s="29">
        <f>SUM(D17:D18)</f>
        <v>55</v>
      </c>
      <c r="E19" s="29">
        <f t="shared" ref="E19:L19" si="7">SUM(E17:E18)</f>
        <v>0</v>
      </c>
      <c r="F19" s="29">
        <f t="shared" si="0"/>
        <v>55</v>
      </c>
      <c r="G19" s="29">
        <f t="shared" si="7"/>
        <v>1117</v>
      </c>
      <c r="H19" s="29">
        <f t="shared" si="7"/>
        <v>0</v>
      </c>
      <c r="I19" s="29">
        <f t="shared" si="1"/>
        <v>1117</v>
      </c>
      <c r="J19" s="29">
        <f t="shared" si="2"/>
        <v>1172</v>
      </c>
      <c r="K19" s="29">
        <f t="shared" si="7"/>
        <v>12320</v>
      </c>
      <c r="L19" s="29">
        <f t="shared" si="7"/>
        <v>0</v>
      </c>
      <c r="M19" s="29">
        <f t="shared" si="3"/>
        <v>12320</v>
      </c>
      <c r="N19" s="29">
        <f t="shared" si="4"/>
        <v>11029.543419874664</v>
      </c>
      <c r="O19" s="29"/>
    </row>
    <row r="20" spans="1:15" ht="20.100000000000001" customHeight="1">
      <c r="A20" s="84" t="s">
        <v>53</v>
      </c>
      <c r="B20" s="12" t="s">
        <v>54</v>
      </c>
      <c r="C20" s="13"/>
      <c r="D20" s="29">
        <v>0</v>
      </c>
      <c r="E20" s="29"/>
      <c r="F20" s="29">
        <f t="shared" si="0"/>
        <v>0</v>
      </c>
      <c r="G20" s="29">
        <v>11</v>
      </c>
      <c r="H20" s="29"/>
      <c r="I20" s="29">
        <f t="shared" si="1"/>
        <v>11</v>
      </c>
      <c r="J20" s="29">
        <f t="shared" si="2"/>
        <v>11</v>
      </c>
      <c r="K20" s="29">
        <v>11</v>
      </c>
      <c r="L20" s="29"/>
      <c r="M20" s="29">
        <f t="shared" si="3"/>
        <v>11</v>
      </c>
      <c r="N20" s="29">
        <f t="shared" si="4"/>
        <v>1000</v>
      </c>
      <c r="O20" s="29"/>
    </row>
    <row r="21" spans="1:15" ht="20.100000000000001" customHeight="1">
      <c r="A21" s="85"/>
      <c r="B21" s="12" t="s">
        <v>55</v>
      </c>
      <c r="C21" s="13"/>
      <c r="D21" s="29">
        <v>37</v>
      </c>
      <c r="E21" s="29"/>
      <c r="F21" s="29">
        <f t="shared" si="0"/>
        <v>37</v>
      </c>
      <c r="G21" s="29">
        <v>1348</v>
      </c>
      <c r="H21" s="29">
        <v>36</v>
      </c>
      <c r="I21" s="29">
        <f t="shared" si="1"/>
        <v>1384</v>
      </c>
      <c r="J21" s="29">
        <f t="shared" si="2"/>
        <v>1421</v>
      </c>
      <c r="K21" s="29">
        <v>2475</v>
      </c>
      <c r="L21" s="29">
        <v>64</v>
      </c>
      <c r="M21" s="29">
        <f t="shared" si="3"/>
        <v>2539</v>
      </c>
      <c r="N21" s="29">
        <f t="shared" si="4"/>
        <v>1836.053412462908</v>
      </c>
      <c r="O21" s="29">
        <f t="shared" ref="O21:O24" si="8">L21/H21*1000</f>
        <v>1777.7777777777776</v>
      </c>
    </row>
    <row r="22" spans="1:15" ht="20.100000000000001" customHeight="1">
      <c r="A22" s="85"/>
      <c r="B22" s="12" t="s">
        <v>56</v>
      </c>
      <c r="C22" s="13"/>
      <c r="D22" s="29">
        <v>5</v>
      </c>
      <c r="E22" s="29"/>
      <c r="F22" s="29">
        <f t="shared" si="0"/>
        <v>5</v>
      </c>
      <c r="G22" s="29">
        <v>206</v>
      </c>
      <c r="H22" s="29"/>
      <c r="I22" s="29">
        <f t="shared" si="1"/>
        <v>206</v>
      </c>
      <c r="J22" s="29">
        <f t="shared" si="2"/>
        <v>211</v>
      </c>
      <c r="K22" s="29">
        <v>1050</v>
      </c>
      <c r="L22" s="29"/>
      <c r="M22" s="29">
        <f t="shared" si="3"/>
        <v>1050</v>
      </c>
      <c r="N22" s="29">
        <f t="shared" si="4"/>
        <v>5097.0873786407765</v>
      </c>
      <c r="O22" s="29"/>
    </row>
    <row r="23" spans="1:15" ht="20.100000000000001" customHeight="1">
      <c r="A23" s="85"/>
      <c r="B23" s="12" t="s">
        <v>57</v>
      </c>
      <c r="C23" s="13"/>
      <c r="D23" s="29"/>
      <c r="E23" s="29"/>
      <c r="F23" s="29">
        <f t="shared" si="0"/>
        <v>0</v>
      </c>
      <c r="G23" s="29"/>
      <c r="H23" s="29"/>
      <c r="I23" s="29">
        <f t="shared" si="1"/>
        <v>0</v>
      </c>
      <c r="J23" s="29">
        <f t="shared" si="2"/>
        <v>0</v>
      </c>
      <c r="K23" s="29"/>
      <c r="L23" s="29"/>
      <c r="M23" s="29">
        <f t="shared" si="3"/>
        <v>0</v>
      </c>
      <c r="N23" s="29"/>
      <c r="O23" s="29"/>
    </row>
    <row r="24" spans="1:15" ht="20.100000000000001" customHeight="1">
      <c r="A24" s="86"/>
      <c r="B24" s="12" t="s">
        <v>58</v>
      </c>
      <c r="C24" s="13"/>
      <c r="D24" s="29">
        <f>SUM(D20:D23)</f>
        <v>42</v>
      </c>
      <c r="E24" s="65">
        <f t="shared" ref="E24:M24" si="9">SUM(E20:E23)</f>
        <v>0</v>
      </c>
      <c r="F24" s="65">
        <f t="shared" si="9"/>
        <v>42</v>
      </c>
      <c r="G24" s="65">
        <f t="shared" si="9"/>
        <v>1565</v>
      </c>
      <c r="H24" s="65">
        <f t="shared" si="9"/>
        <v>36</v>
      </c>
      <c r="I24" s="65">
        <f t="shared" si="9"/>
        <v>1601</v>
      </c>
      <c r="J24" s="65">
        <f t="shared" si="9"/>
        <v>1643</v>
      </c>
      <c r="K24" s="65">
        <f t="shared" si="9"/>
        <v>3536</v>
      </c>
      <c r="L24" s="65">
        <f t="shared" si="9"/>
        <v>64</v>
      </c>
      <c r="M24" s="65">
        <f t="shared" si="9"/>
        <v>3600</v>
      </c>
      <c r="N24" s="29">
        <f t="shared" si="4"/>
        <v>2259.4249201277953</v>
      </c>
      <c r="O24" s="29">
        <f t="shared" si="8"/>
        <v>1777.7777777777776</v>
      </c>
    </row>
    <row r="25" spans="1:15" ht="20.100000000000001" customHeight="1">
      <c r="A25" s="90" t="s">
        <v>89</v>
      </c>
      <c r="B25" s="12" t="s">
        <v>59</v>
      </c>
      <c r="C25" s="13"/>
      <c r="D25" s="29"/>
      <c r="E25" s="29"/>
      <c r="F25" s="29">
        <f t="shared" si="0"/>
        <v>0</v>
      </c>
      <c r="G25" s="29"/>
      <c r="H25" s="29"/>
      <c r="I25" s="29">
        <f t="shared" si="1"/>
        <v>0</v>
      </c>
      <c r="J25" s="29">
        <f t="shared" si="2"/>
        <v>0</v>
      </c>
      <c r="K25" s="29"/>
      <c r="L25" s="29"/>
      <c r="M25" s="29">
        <f t="shared" si="3"/>
        <v>0</v>
      </c>
      <c r="N25" s="29"/>
      <c r="O25" s="29"/>
    </row>
    <row r="26" spans="1:15" ht="20.100000000000001" customHeight="1">
      <c r="A26" s="91"/>
      <c r="B26" s="12" t="s">
        <v>60</v>
      </c>
      <c r="C26" s="13"/>
      <c r="D26" s="29"/>
      <c r="E26" s="29"/>
      <c r="F26" s="29">
        <f t="shared" si="0"/>
        <v>0</v>
      </c>
      <c r="G26" s="29"/>
      <c r="H26" s="29"/>
      <c r="I26" s="29">
        <f t="shared" si="1"/>
        <v>0</v>
      </c>
      <c r="J26" s="29">
        <f t="shared" si="2"/>
        <v>0</v>
      </c>
      <c r="K26" s="29"/>
      <c r="L26" s="29"/>
      <c r="M26" s="29">
        <f t="shared" si="3"/>
        <v>0</v>
      </c>
      <c r="N26" s="29"/>
      <c r="O26" s="29"/>
    </row>
    <row r="27" spans="1:15" ht="20.100000000000001" customHeight="1">
      <c r="A27" s="92"/>
      <c r="B27" s="12" t="s">
        <v>61</v>
      </c>
      <c r="C27" s="13"/>
      <c r="D27" s="29">
        <f>SUM(D25:D26)</f>
        <v>0</v>
      </c>
      <c r="E27" s="65">
        <f t="shared" ref="E27:M27" si="10">SUM(E25:E26)</f>
        <v>0</v>
      </c>
      <c r="F27" s="65">
        <f t="shared" si="10"/>
        <v>0</v>
      </c>
      <c r="G27" s="65">
        <f t="shared" si="10"/>
        <v>0</v>
      </c>
      <c r="H27" s="65">
        <f t="shared" si="10"/>
        <v>0</v>
      </c>
      <c r="I27" s="65">
        <f t="shared" si="10"/>
        <v>0</v>
      </c>
      <c r="J27" s="65">
        <f t="shared" si="10"/>
        <v>0</v>
      </c>
      <c r="K27" s="65">
        <f t="shared" si="10"/>
        <v>0</v>
      </c>
      <c r="L27" s="65">
        <f t="shared" si="10"/>
        <v>0</v>
      </c>
      <c r="M27" s="65">
        <f t="shared" si="10"/>
        <v>0</v>
      </c>
      <c r="N27" s="29"/>
      <c r="O27" s="29"/>
    </row>
    <row r="28" spans="1:15" ht="20.100000000000001" customHeight="1">
      <c r="A28" s="93" t="s">
        <v>62</v>
      </c>
      <c r="B28" s="12" t="s">
        <v>63</v>
      </c>
      <c r="C28" s="13"/>
      <c r="D28" s="29"/>
      <c r="E28" s="29"/>
      <c r="F28" s="29">
        <f t="shared" si="0"/>
        <v>0</v>
      </c>
      <c r="G28" s="29"/>
      <c r="H28" s="29"/>
      <c r="I28" s="29">
        <f t="shared" si="1"/>
        <v>0</v>
      </c>
      <c r="J28" s="29">
        <f t="shared" si="2"/>
        <v>0</v>
      </c>
      <c r="K28" s="29"/>
      <c r="L28" s="29"/>
      <c r="M28" s="29">
        <f t="shared" si="3"/>
        <v>0</v>
      </c>
      <c r="N28" s="29"/>
      <c r="O28" s="29"/>
    </row>
    <row r="29" spans="1:15" ht="20.100000000000001" customHeight="1">
      <c r="A29" s="94"/>
      <c r="B29" s="12" t="s">
        <v>64</v>
      </c>
      <c r="C29" s="13"/>
      <c r="D29" s="29">
        <v>2</v>
      </c>
      <c r="E29" s="29"/>
      <c r="F29" s="29">
        <f t="shared" si="0"/>
        <v>2</v>
      </c>
      <c r="G29" s="29">
        <v>49</v>
      </c>
      <c r="H29" s="29"/>
      <c r="I29" s="29">
        <f t="shared" si="1"/>
        <v>49</v>
      </c>
      <c r="J29" s="29">
        <f t="shared" si="2"/>
        <v>51</v>
      </c>
      <c r="K29" s="29">
        <v>680</v>
      </c>
      <c r="L29" s="29"/>
      <c r="M29" s="29">
        <f t="shared" si="3"/>
        <v>680</v>
      </c>
      <c r="N29" s="29">
        <f t="shared" si="4"/>
        <v>13877.551020408162</v>
      </c>
      <c r="O29" s="29"/>
    </row>
    <row r="30" spans="1:15" ht="20.100000000000001" customHeight="1">
      <c r="A30" s="94"/>
      <c r="B30" s="12" t="s">
        <v>65</v>
      </c>
      <c r="C30" s="13"/>
      <c r="D30" s="29"/>
      <c r="E30" s="29"/>
      <c r="F30" s="29">
        <f t="shared" si="0"/>
        <v>0</v>
      </c>
      <c r="G30" s="29">
        <v>2</v>
      </c>
      <c r="H30" s="29"/>
      <c r="I30" s="29">
        <f t="shared" si="1"/>
        <v>2</v>
      </c>
      <c r="J30" s="29">
        <f t="shared" si="2"/>
        <v>2</v>
      </c>
      <c r="K30" s="29">
        <v>15</v>
      </c>
      <c r="L30" s="29"/>
      <c r="M30" s="29">
        <f t="shared" si="3"/>
        <v>15</v>
      </c>
      <c r="N30" s="29">
        <f t="shared" si="4"/>
        <v>7500</v>
      </c>
      <c r="O30" s="29"/>
    </row>
    <row r="31" spans="1:15" ht="20.100000000000001" customHeight="1">
      <c r="A31" s="94"/>
      <c r="B31" s="12" t="s">
        <v>66</v>
      </c>
      <c r="C31" s="13"/>
      <c r="D31" s="29"/>
      <c r="E31" s="29"/>
      <c r="F31" s="29">
        <f t="shared" si="0"/>
        <v>0</v>
      </c>
      <c r="G31" s="29"/>
      <c r="H31" s="29"/>
      <c r="I31" s="29">
        <f t="shared" si="1"/>
        <v>0</v>
      </c>
      <c r="J31" s="29">
        <f t="shared" si="2"/>
        <v>0</v>
      </c>
      <c r="K31" s="29"/>
      <c r="L31" s="29"/>
      <c r="M31" s="29">
        <f t="shared" si="3"/>
        <v>0</v>
      </c>
      <c r="N31" s="29"/>
      <c r="O31" s="29"/>
    </row>
    <row r="32" spans="1:15" ht="20.100000000000001" customHeight="1">
      <c r="A32" s="94"/>
      <c r="B32" s="12" t="s">
        <v>67</v>
      </c>
      <c r="C32" s="13"/>
      <c r="D32" s="29"/>
      <c r="E32" s="29"/>
      <c r="F32" s="29">
        <f t="shared" si="0"/>
        <v>0</v>
      </c>
      <c r="G32" s="29">
        <v>4</v>
      </c>
      <c r="H32" s="29"/>
      <c r="I32" s="29">
        <f t="shared" si="1"/>
        <v>4</v>
      </c>
      <c r="J32" s="29">
        <f t="shared" si="2"/>
        <v>4</v>
      </c>
      <c r="K32" s="29">
        <v>6</v>
      </c>
      <c r="L32" s="29"/>
      <c r="M32" s="29">
        <f t="shared" si="3"/>
        <v>6</v>
      </c>
      <c r="N32" s="29">
        <f t="shared" si="4"/>
        <v>1500</v>
      </c>
      <c r="O32" s="29"/>
    </row>
    <row r="33" spans="1:15" ht="20.100000000000001" customHeight="1">
      <c r="A33" s="95"/>
      <c r="B33" s="12" t="s">
        <v>68</v>
      </c>
      <c r="C33" s="13"/>
      <c r="D33" s="29">
        <f>SUM(D28:D32)</f>
        <v>2</v>
      </c>
      <c r="E33" s="65">
        <f t="shared" ref="E33:M33" si="11">SUM(E28:E32)</f>
        <v>0</v>
      </c>
      <c r="F33" s="65">
        <f t="shared" si="11"/>
        <v>2</v>
      </c>
      <c r="G33" s="65">
        <f t="shared" si="11"/>
        <v>55</v>
      </c>
      <c r="H33" s="65">
        <f t="shared" si="11"/>
        <v>0</v>
      </c>
      <c r="I33" s="65">
        <f t="shared" si="11"/>
        <v>55</v>
      </c>
      <c r="J33" s="65">
        <f t="shared" si="11"/>
        <v>57</v>
      </c>
      <c r="K33" s="65">
        <f t="shared" si="11"/>
        <v>701</v>
      </c>
      <c r="L33" s="65">
        <f t="shared" si="11"/>
        <v>0</v>
      </c>
      <c r="M33" s="65">
        <f t="shared" si="11"/>
        <v>701</v>
      </c>
      <c r="N33" s="29">
        <f t="shared" si="4"/>
        <v>12745.454545454546</v>
      </c>
      <c r="O33" s="29"/>
    </row>
    <row r="34" spans="1:15" ht="20.100000000000001" customHeight="1">
      <c r="A34" s="94" t="s">
        <v>69</v>
      </c>
      <c r="B34" s="93" t="s">
        <v>70</v>
      </c>
      <c r="C34" s="3" t="s">
        <v>71</v>
      </c>
      <c r="D34" s="29"/>
      <c r="E34" s="29"/>
      <c r="F34" s="29">
        <f t="shared" si="0"/>
        <v>0</v>
      </c>
      <c r="G34" s="29">
        <v>2</v>
      </c>
      <c r="H34" s="29"/>
      <c r="I34" s="29">
        <f t="shared" si="1"/>
        <v>2</v>
      </c>
      <c r="J34" s="29">
        <f t="shared" si="2"/>
        <v>2</v>
      </c>
      <c r="K34" s="29">
        <v>460</v>
      </c>
      <c r="L34" s="29"/>
      <c r="M34" s="29">
        <f t="shared" si="3"/>
        <v>460</v>
      </c>
      <c r="N34" s="29">
        <f t="shared" si="4"/>
        <v>230000</v>
      </c>
      <c r="O34" s="29"/>
    </row>
    <row r="35" spans="1:15" ht="20.100000000000001" customHeight="1">
      <c r="A35" s="94"/>
      <c r="B35" s="94"/>
      <c r="C35" s="3" t="s">
        <v>22</v>
      </c>
      <c r="D35" s="29"/>
      <c r="E35" s="29"/>
      <c r="F35" s="29">
        <f t="shared" si="0"/>
        <v>0</v>
      </c>
      <c r="G35" s="29">
        <v>30</v>
      </c>
      <c r="H35" s="29"/>
      <c r="I35" s="29">
        <f t="shared" si="1"/>
        <v>30</v>
      </c>
      <c r="J35" s="29">
        <f t="shared" si="2"/>
        <v>30</v>
      </c>
      <c r="K35" s="29">
        <v>4500</v>
      </c>
      <c r="L35" s="29"/>
      <c r="M35" s="29">
        <f t="shared" si="3"/>
        <v>4500</v>
      </c>
      <c r="N35" s="29">
        <f t="shared" si="4"/>
        <v>150000</v>
      </c>
      <c r="O35" s="29"/>
    </row>
    <row r="36" spans="1:15" ht="20.100000000000001" customHeight="1">
      <c r="A36" s="94"/>
      <c r="B36" s="94"/>
      <c r="C36" s="3" t="s">
        <v>23</v>
      </c>
      <c r="D36" s="29"/>
      <c r="E36" s="29"/>
      <c r="F36" s="29">
        <f t="shared" si="0"/>
        <v>0</v>
      </c>
      <c r="G36" s="29">
        <v>176.2</v>
      </c>
      <c r="H36" s="29"/>
      <c r="I36" s="29">
        <f t="shared" si="1"/>
        <v>176.2</v>
      </c>
      <c r="J36" s="29">
        <f t="shared" si="2"/>
        <v>176.2</v>
      </c>
      <c r="K36" s="29">
        <v>30110</v>
      </c>
      <c r="L36" s="29"/>
      <c r="M36" s="29">
        <f t="shared" si="3"/>
        <v>30110</v>
      </c>
      <c r="N36" s="29">
        <f t="shared" si="4"/>
        <v>170885.35754824066</v>
      </c>
      <c r="O36" s="29"/>
    </row>
    <row r="37" spans="1:15" ht="20.100000000000001" customHeight="1">
      <c r="A37" s="94"/>
      <c r="B37" s="94"/>
      <c r="C37" s="3" t="s">
        <v>24</v>
      </c>
      <c r="D37" s="29"/>
      <c r="E37" s="29"/>
      <c r="F37" s="29">
        <f t="shared" si="0"/>
        <v>0</v>
      </c>
      <c r="G37" s="29"/>
      <c r="H37" s="29"/>
      <c r="I37" s="29">
        <f t="shared" si="1"/>
        <v>0</v>
      </c>
      <c r="J37" s="29">
        <f t="shared" si="2"/>
        <v>0</v>
      </c>
      <c r="K37" s="29"/>
      <c r="L37" s="29"/>
      <c r="M37" s="29">
        <f t="shared" si="3"/>
        <v>0</v>
      </c>
      <c r="N37" s="29"/>
      <c r="O37" s="29"/>
    </row>
    <row r="38" spans="1:15" ht="20.100000000000001" customHeight="1">
      <c r="A38" s="94"/>
      <c r="B38" s="94"/>
      <c r="C38" s="3" t="s">
        <v>25</v>
      </c>
      <c r="D38" s="29"/>
      <c r="E38" s="29"/>
      <c r="F38" s="29">
        <f t="shared" si="0"/>
        <v>0</v>
      </c>
      <c r="G38" s="29"/>
      <c r="H38" s="29"/>
      <c r="I38" s="29">
        <f t="shared" si="1"/>
        <v>0</v>
      </c>
      <c r="J38" s="29">
        <f t="shared" si="2"/>
        <v>0</v>
      </c>
      <c r="K38" s="29"/>
      <c r="L38" s="29"/>
      <c r="M38" s="29">
        <f t="shared" si="3"/>
        <v>0</v>
      </c>
      <c r="N38" s="29"/>
      <c r="O38" s="29"/>
    </row>
    <row r="39" spans="1:15" ht="20.100000000000001" customHeight="1">
      <c r="A39" s="94"/>
      <c r="B39" s="95"/>
      <c r="C39" s="15" t="s">
        <v>72</v>
      </c>
      <c r="D39" s="29">
        <f>SUM(D34:D38)</f>
        <v>0</v>
      </c>
      <c r="E39" s="65">
        <f t="shared" ref="E39:M39" si="12">SUM(E34:E38)</f>
        <v>0</v>
      </c>
      <c r="F39" s="65">
        <f t="shared" si="12"/>
        <v>0</v>
      </c>
      <c r="G39" s="65">
        <f t="shared" si="12"/>
        <v>208.2</v>
      </c>
      <c r="H39" s="65">
        <f t="shared" si="12"/>
        <v>0</v>
      </c>
      <c r="I39" s="65">
        <f t="shared" si="12"/>
        <v>208.2</v>
      </c>
      <c r="J39" s="65">
        <f t="shared" si="12"/>
        <v>208.2</v>
      </c>
      <c r="K39" s="65">
        <f t="shared" si="12"/>
        <v>35070</v>
      </c>
      <c r="L39" s="65">
        <f t="shared" si="12"/>
        <v>0</v>
      </c>
      <c r="M39" s="65">
        <f t="shared" si="12"/>
        <v>35070</v>
      </c>
      <c r="N39" s="29">
        <f t="shared" si="4"/>
        <v>168443.80403458214</v>
      </c>
      <c r="O39" s="29"/>
    </row>
    <row r="40" spans="1:15" ht="20.100000000000001" customHeight="1">
      <c r="A40" s="94"/>
      <c r="B40" s="93" t="s">
        <v>73</v>
      </c>
      <c r="C40" s="3" t="s">
        <v>21</v>
      </c>
      <c r="D40" s="29"/>
      <c r="E40" s="29"/>
      <c r="F40" s="29">
        <f t="shared" si="0"/>
        <v>0</v>
      </c>
      <c r="G40" s="29"/>
      <c r="H40" s="29"/>
      <c r="I40" s="29">
        <f t="shared" si="1"/>
        <v>0</v>
      </c>
      <c r="J40" s="29">
        <f t="shared" si="2"/>
        <v>0</v>
      </c>
      <c r="K40" s="29"/>
      <c r="L40" s="29"/>
      <c r="M40" s="29">
        <f t="shared" si="3"/>
        <v>0</v>
      </c>
      <c r="N40" s="29"/>
      <c r="O40" s="29"/>
    </row>
    <row r="41" spans="1:15" ht="20.100000000000001" customHeight="1">
      <c r="A41" s="94"/>
      <c r="B41" s="94"/>
      <c r="C41" s="3" t="s">
        <v>74</v>
      </c>
      <c r="D41" s="29"/>
      <c r="E41" s="29"/>
      <c r="F41" s="29">
        <f t="shared" si="0"/>
        <v>0</v>
      </c>
      <c r="G41" s="29">
        <v>1</v>
      </c>
      <c r="H41" s="29"/>
      <c r="I41" s="29">
        <f t="shared" si="1"/>
        <v>1</v>
      </c>
      <c r="J41" s="29">
        <f t="shared" si="2"/>
        <v>1</v>
      </c>
      <c r="K41" s="29">
        <v>250</v>
      </c>
      <c r="L41" s="29"/>
      <c r="M41" s="29">
        <f t="shared" si="3"/>
        <v>250</v>
      </c>
      <c r="N41" s="29">
        <v>250000</v>
      </c>
      <c r="O41" s="29"/>
    </row>
    <row r="42" spans="1:15" ht="20.100000000000001" customHeight="1">
      <c r="A42" s="94"/>
      <c r="B42" s="94"/>
      <c r="C42" s="3" t="s">
        <v>75</v>
      </c>
      <c r="D42" s="29"/>
      <c r="E42" s="29"/>
      <c r="F42" s="29">
        <f t="shared" si="0"/>
        <v>0</v>
      </c>
      <c r="G42" s="29"/>
      <c r="H42" s="29"/>
      <c r="I42" s="29">
        <f t="shared" si="1"/>
        <v>0</v>
      </c>
      <c r="J42" s="29">
        <f t="shared" si="2"/>
        <v>0</v>
      </c>
      <c r="K42" s="29"/>
      <c r="L42" s="29"/>
      <c r="M42" s="29">
        <f t="shared" si="3"/>
        <v>0</v>
      </c>
      <c r="N42" s="29"/>
      <c r="O42" s="29"/>
    </row>
    <row r="43" spans="1:15" ht="20.100000000000001" customHeight="1">
      <c r="A43" s="94"/>
      <c r="B43" s="95"/>
      <c r="C43" s="15" t="s">
        <v>76</v>
      </c>
      <c r="D43" s="29">
        <f>SUM(D40:D42)</f>
        <v>0</v>
      </c>
      <c r="E43" s="65">
        <f t="shared" ref="E43:M43" si="13">SUM(E40:E42)</f>
        <v>0</v>
      </c>
      <c r="F43" s="65">
        <f t="shared" si="13"/>
        <v>0</v>
      </c>
      <c r="G43" s="65">
        <f t="shared" si="13"/>
        <v>1</v>
      </c>
      <c r="H43" s="65">
        <f t="shared" si="13"/>
        <v>0</v>
      </c>
      <c r="I43" s="65">
        <f t="shared" si="13"/>
        <v>1</v>
      </c>
      <c r="J43" s="65">
        <f t="shared" si="13"/>
        <v>1</v>
      </c>
      <c r="K43" s="65">
        <f t="shared" si="13"/>
        <v>250</v>
      </c>
      <c r="L43" s="65">
        <f t="shared" si="13"/>
        <v>0</v>
      </c>
      <c r="M43" s="65">
        <f t="shared" si="13"/>
        <v>250</v>
      </c>
      <c r="N43" s="29"/>
      <c r="O43" s="29"/>
    </row>
    <row r="44" spans="1:15" ht="20.100000000000001" customHeight="1">
      <c r="A44" s="95"/>
      <c r="B44" s="16" t="s">
        <v>77</v>
      </c>
      <c r="C44" s="16"/>
      <c r="D44" s="29">
        <f>D43+D39</f>
        <v>0</v>
      </c>
      <c r="E44" s="65">
        <f t="shared" ref="E44:M44" si="14">E43+E39</f>
        <v>0</v>
      </c>
      <c r="F44" s="65">
        <f t="shared" si="14"/>
        <v>0</v>
      </c>
      <c r="G44" s="65">
        <f t="shared" si="14"/>
        <v>209.2</v>
      </c>
      <c r="H44" s="65">
        <f t="shared" si="14"/>
        <v>0</v>
      </c>
      <c r="I44" s="65">
        <f t="shared" si="14"/>
        <v>209.2</v>
      </c>
      <c r="J44" s="65">
        <f t="shared" si="14"/>
        <v>209.2</v>
      </c>
      <c r="K44" s="65">
        <f t="shared" si="14"/>
        <v>35320</v>
      </c>
      <c r="L44" s="65">
        <f t="shared" si="14"/>
        <v>0</v>
      </c>
      <c r="M44" s="65">
        <f t="shared" si="14"/>
        <v>35320</v>
      </c>
      <c r="N44" s="29">
        <f t="shared" si="4"/>
        <v>168833.6520076482</v>
      </c>
      <c r="O44" s="29"/>
    </row>
    <row r="45" spans="1:15" ht="20.100000000000001" customHeight="1">
      <c r="A45" s="84" t="s">
        <v>78</v>
      </c>
      <c r="B45" s="3" t="s">
        <v>79</v>
      </c>
      <c r="C45" s="3"/>
      <c r="D45" s="29">
        <v>5</v>
      </c>
      <c r="E45" s="29"/>
      <c r="F45" s="29">
        <f t="shared" si="0"/>
        <v>5</v>
      </c>
      <c r="G45" s="29">
        <v>240</v>
      </c>
      <c r="H45" s="29"/>
      <c r="I45" s="29">
        <f t="shared" si="1"/>
        <v>240</v>
      </c>
      <c r="J45" s="29">
        <f t="shared" si="2"/>
        <v>245</v>
      </c>
      <c r="K45" s="29">
        <v>1.92</v>
      </c>
      <c r="L45" s="29"/>
      <c r="M45" s="29">
        <f t="shared" si="3"/>
        <v>1.92</v>
      </c>
      <c r="N45" s="29">
        <f t="shared" si="4"/>
        <v>8</v>
      </c>
      <c r="O45" s="29"/>
    </row>
    <row r="46" spans="1:15" ht="20.100000000000001" customHeight="1">
      <c r="A46" s="85"/>
      <c r="B46" s="3" t="s">
        <v>80</v>
      </c>
      <c r="C46" s="3"/>
      <c r="D46" s="29">
        <v>22</v>
      </c>
      <c r="E46" s="29"/>
      <c r="F46" s="29">
        <f t="shared" si="0"/>
        <v>22</v>
      </c>
      <c r="G46" s="29">
        <v>10</v>
      </c>
      <c r="H46" s="29"/>
      <c r="I46" s="29">
        <f t="shared" si="1"/>
        <v>10</v>
      </c>
      <c r="J46" s="29">
        <f t="shared" si="2"/>
        <v>32</v>
      </c>
      <c r="K46" s="29">
        <v>40</v>
      </c>
      <c r="L46" s="29"/>
      <c r="M46" s="29">
        <f t="shared" si="3"/>
        <v>40</v>
      </c>
      <c r="N46" s="29">
        <f t="shared" si="4"/>
        <v>4000</v>
      </c>
      <c r="O46" s="29"/>
    </row>
    <row r="47" spans="1:15" ht="20.100000000000001" customHeight="1">
      <c r="A47" s="85"/>
      <c r="B47" s="3" t="s">
        <v>81</v>
      </c>
      <c r="C47" s="3"/>
      <c r="D47" s="29">
        <v>31</v>
      </c>
      <c r="E47" s="29"/>
      <c r="F47" s="29">
        <f t="shared" si="0"/>
        <v>31</v>
      </c>
      <c r="G47" s="29">
        <v>15</v>
      </c>
      <c r="H47" s="29"/>
      <c r="I47" s="29">
        <f t="shared" si="1"/>
        <v>15</v>
      </c>
      <c r="J47" s="29">
        <f t="shared" si="2"/>
        <v>46</v>
      </c>
      <c r="K47" s="29">
        <v>30</v>
      </c>
      <c r="L47" s="29"/>
      <c r="M47" s="29">
        <f t="shared" si="3"/>
        <v>30</v>
      </c>
      <c r="N47" s="29">
        <f t="shared" si="4"/>
        <v>2000</v>
      </c>
      <c r="O47" s="29"/>
    </row>
    <row r="48" spans="1:15" ht="20.100000000000001" customHeight="1">
      <c r="A48" s="85"/>
      <c r="B48" s="3" t="s">
        <v>82</v>
      </c>
      <c r="C48" s="3"/>
      <c r="D48" s="29"/>
      <c r="E48" s="29"/>
      <c r="F48" s="29">
        <f t="shared" si="0"/>
        <v>0</v>
      </c>
      <c r="G48" s="29">
        <v>229</v>
      </c>
      <c r="H48" s="29"/>
      <c r="I48" s="29">
        <f t="shared" si="1"/>
        <v>229</v>
      </c>
      <c r="J48" s="29">
        <f t="shared" si="2"/>
        <v>229</v>
      </c>
      <c r="K48" s="29">
        <v>3129</v>
      </c>
      <c r="L48" s="29"/>
      <c r="M48" s="29">
        <f t="shared" si="3"/>
        <v>3129</v>
      </c>
      <c r="N48" s="29">
        <f t="shared" si="4"/>
        <v>13663.755458515285</v>
      </c>
      <c r="O48" s="29"/>
    </row>
    <row r="49" spans="1:15" ht="20.100000000000001" customHeight="1">
      <c r="A49" s="85"/>
      <c r="B49" s="3" t="s">
        <v>83</v>
      </c>
      <c r="C49" s="3"/>
      <c r="D49" s="29"/>
      <c r="E49" s="29"/>
      <c r="F49" s="29">
        <f t="shared" si="0"/>
        <v>0</v>
      </c>
      <c r="G49" s="29">
        <v>10</v>
      </c>
      <c r="H49" s="29"/>
      <c r="I49" s="29">
        <f t="shared" si="1"/>
        <v>10</v>
      </c>
      <c r="J49" s="29">
        <f t="shared" si="2"/>
        <v>10</v>
      </c>
      <c r="K49" s="29">
        <v>1879</v>
      </c>
      <c r="L49" s="29"/>
      <c r="M49" s="29">
        <f t="shared" si="3"/>
        <v>1879</v>
      </c>
      <c r="N49" s="29">
        <f t="shared" si="4"/>
        <v>187900</v>
      </c>
      <c r="O49" s="29"/>
    </row>
    <row r="50" spans="1:15" ht="20.100000000000001" customHeight="1">
      <c r="A50" s="86"/>
      <c r="B50" s="12" t="s">
        <v>84</v>
      </c>
      <c r="C50" s="13"/>
      <c r="D50" s="29">
        <f>SUM(D45:D49)</f>
        <v>58</v>
      </c>
      <c r="E50" s="65">
        <f t="shared" ref="E50:M50" si="15">SUM(E45:E49)</f>
        <v>0</v>
      </c>
      <c r="F50" s="65">
        <f t="shared" si="15"/>
        <v>58</v>
      </c>
      <c r="G50" s="65">
        <f t="shared" si="15"/>
        <v>504</v>
      </c>
      <c r="H50" s="65">
        <f t="shared" si="15"/>
        <v>0</v>
      </c>
      <c r="I50" s="65">
        <f t="shared" si="15"/>
        <v>504</v>
      </c>
      <c r="J50" s="65">
        <f t="shared" si="15"/>
        <v>562</v>
      </c>
      <c r="K50" s="65">
        <f t="shared" si="15"/>
        <v>5079.92</v>
      </c>
      <c r="L50" s="65">
        <f t="shared" si="15"/>
        <v>0</v>
      </c>
      <c r="M50" s="65">
        <f t="shared" si="15"/>
        <v>5079.92</v>
      </c>
      <c r="N50" s="29">
        <f t="shared" si="4"/>
        <v>10079.20634920635</v>
      </c>
      <c r="O50" s="29"/>
    </row>
    <row r="51" spans="1:15" ht="20.100000000000001" customHeight="1">
      <c r="A51" s="87" t="s">
        <v>85</v>
      </c>
      <c r="B51" s="88"/>
      <c r="C51" s="89"/>
      <c r="D51" s="29">
        <f>D50+D44+D33+D27+D24+D19+D16+D7</f>
        <v>174</v>
      </c>
      <c r="E51" s="65">
        <f t="shared" ref="E51:M51" si="16">E50+E44+E33+E27+E24+E19+E16+E7</f>
        <v>0</v>
      </c>
      <c r="F51" s="65">
        <f t="shared" si="16"/>
        <v>174</v>
      </c>
      <c r="G51" s="65">
        <f t="shared" si="16"/>
        <v>4043.2</v>
      </c>
      <c r="H51" s="65">
        <f t="shared" si="16"/>
        <v>36</v>
      </c>
      <c r="I51" s="65">
        <f t="shared" si="16"/>
        <v>4079.2</v>
      </c>
      <c r="J51" s="65">
        <f t="shared" si="16"/>
        <v>4253.2</v>
      </c>
      <c r="K51" s="65">
        <f t="shared" si="16"/>
        <v>62877.919999999998</v>
      </c>
      <c r="L51" s="65">
        <f t="shared" si="16"/>
        <v>64</v>
      </c>
      <c r="M51" s="65">
        <f t="shared" si="16"/>
        <v>62941.919999999998</v>
      </c>
      <c r="N51" s="29"/>
      <c r="O51" s="29"/>
    </row>
  </sheetData>
  <mergeCells count="18"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A4:A7"/>
    <mergeCell ref="A8:A16"/>
    <mergeCell ref="A17:A19"/>
    <mergeCell ref="A20:A24"/>
    <mergeCell ref="A2:C3"/>
  </mergeCells>
  <printOptions horizontalCentered="1"/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کل99</vt:lpstr>
      <vt:lpstr>استان</vt:lpstr>
      <vt:lpstr>استان -</vt:lpstr>
      <vt:lpstr>آران و بیدگل</vt:lpstr>
      <vt:lpstr>اردستان</vt:lpstr>
      <vt:lpstr>اصفهان</vt:lpstr>
      <vt:lpstr>برخوار</vt:lpstr>
      <vt:lpstr>بوئین و میاندشت</vt:lpstr>
      <vt:lpstr>تیران و کرون</vt:lpstr>
      <vt:lpstr>چادگان</vt:lpstr>
      <vt:lpstr>خمینی شهر</vt:lpstr>
      <vt:lpstr>خوانسار</vt:lpstr>
      <vt:lpstr>خور وبیابانک</vt:lpstr>
      <vt:lpstr>دهاقان</vt:lpstr>
      <vt:lpstr>سمیرم</vt:lpstr>
      <vt:lpstr>شاهین شهر و میمه</vt:lpstr>
      <vt:lpstr>شهرضا</vt:lpstr>
      <vt:lpstr>فریدن</vt:lpstr>
      <vt:lpstr>فریدونشهر</vt:lpstr>
      <vt:lpstr>فلاورجان</vt:lpstr>
      <vt:lpstr>کاشان</vt:lpstr>
      <vt:lpstr>گلپایگان</vt:lpstr>
      <vt:lpstr> لنجان</vt:lpstr>
      <vt:lpstr>مبارکه</vt:lpstr>
      <vt:lpstr>نائین</vt:lpstr>
      <vt:lpstr> نجف آباد</vt:lpstr>
      <vt:lpstr> نطنز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Abdolreza Almodares</cp:lastModifiedBy>
  <cp:lastPrinted>2020-09-14T04:38:46Z</cp:lastPrinted>
  <dcterms:created xsi:type="dcterms:W3CDTF">2013-06-25T06:54:28Z</dcterms:created>
  <dcterms:modified xsi:type="dcterms:W3CDTF">2021-08-10T04:11:49Z</dcterms:modified>
</cp:coreProperties>
</file>