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شیلات\amar\آمار نهایی تولید 98\"/>
    </mc:Choice>
  </mc:AlternateContent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8" i="1" s="1"/>
  <c r="AA22" i="1"/>
  <c r="AA23" i="1"/>
  <c r="AA24" i="1"/>
  <c r="AA25" i="1"/>
  <c r="AA26" i="1"/>
  <c r="AA27" i="1"/>
  <c r="AA4" i="1"/>
  <c r="P28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K28" i="1"/>
  <c r="E28" i="1"/>
  <c r="V5" i="1" l="1"/>
  <c r="O28" i="1"/>
  <c r="S28" i="1"/>
  <c r="T28" i="1"/>
  <c r="U28" i="1"/>
  <c r="V28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4" i="1"/>
  <c r="P4" i="1"/>
  <c r="V6" i="1" l="1"/>
  <c r="V7" i="1"/>
  <c r="V8" i="1"/>
  <c r="V9" i="1"/>
  <c r="V10" i="1"/>
  <c r="V11" i="1"/>
  <c r="V12" i="1"/>
  <c r="V13" i="1"/>
  <c r="V14" i="1"/>
  <c r="V15" i="1"/>
  <c r="V16" i="1"/>
  <c r="V18" i="1"/>
  <c r="V19" i="1"/>
  <c r="V20" i="1"/>
  <c r="V22" i="1"/>
  <c r="V23" i="1"/>
  <c r="V24" i="1"/>
  <c r="V25" i="1"/>
  <c r="V27" i="1"/>
  <c r="V4" i="1"/>
  <c r="S1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9" i="1"/>
  <c r="K5" i="1" l="1"/>
  <c r="K6" i="1"/>
  <c r="K7" i="1"/>
  <c r="K8" i="1"/>
  <c r="K9" i="1"/>
  <c r="K10" i="1"/>
  <c r="K11" i="1"/>
  <c r="K12" i="1"/>
  <c r="K13" i="1"/>
  <c r="K14" i="1"/>
  <c r="K15" i="1"/>
  <c r="K16" i="1"/>
  <c r="K18" i="1"/>
  <c r="K19" i="1"/>
  <c r="K20" i="1"/>
  <c r="K21" i="1"/>
  <c r="K22" i="1"/>
  <c r="K23" i="1"/>
  <c r="K24" i="1"/>
  <c r="K25" i="1"/>
  <c r="K26" i="1"/>
  <c r="K27" i="1"/>
  <c r="R28" i="1" l="1"/>
  <c r="W28" i="1" l="1"/>
  <c r="O6" i="1"/>
  <c r="O5" i="1"/>
  <c r="J28" i="1"/>
  <c r="D28" i="1" l="1"/>
  <c r="X28" i="1" l="1"/>
  <c r="N28" i="1" l="1"/>
  <c r="H28" i="1"/>
  <c r="L28" i="1"/>
  <c r="M28" i="1"/>
  <c r="G28" i="1"/>
  <c r="C28" i="1"/>
  <c r="Y28" i="1"/>
  <c r="O7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4" i="1"/>
  <c r="Q28" i="1"/>
  <c r="Z28" i="1" s="1"/>
  <c r="I28" i="1"/>
  <c r="F28" i="1"/>
</calcChain>
</file>

<file path=xl/sharedStrings.xml><?xml version="1.0" encoding="utf-8"?>
<sst xmlns="http://schemas.openxmlformats.org/spreadsheetml/2006/main" count="62" uniqueCount="46">
  <si>
    <t>شهرستان</t>
  </si>
  <si>
    <t>جمع کل</t>
  </si>
  <si>
    <t>تولید تن</t>
  </si>
  <si>
    <t>آران و بیدگل</t>
  </si>
  <si>
    <t>اردستان</t>
  </si>
  <si>
    <t>اصفهان</t>
  </si>
  <si>
    <t>برخوار</t>
  </si>
  <si>
    <t>بویین و میاندشت</t>
  </si>
  <si>
    <t>تیران وکرون</t>
  </si>
  <si>
    <t>چادگان</t>
  </si>
  <si>
    <t>خمینی شهر</t>
  </si>
  <si>
    <t>خوانسار</t>
  </si>
  <si>
    <t>خوروبیابانک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</si>
  <si>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</si>
  <si>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</si>
  <si>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</si>
  <si>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</si>
  <si>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</si>
  <si>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</si>
  <si>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</si>
  <si>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</si>
  <si>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</si>
  <si>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</si>
  <si>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</si>
  <si>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</si>
  <si>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</si>
  <si>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نظنز</t>
  </si>
  <si>
    <t xml:space="preserve">تعداد </t>
  </si>
  <si>
    <t xml:space="preserve">اشتغال </t>
  </si>
  <si>
    <t>تولید</t>
  </si>
  <si>
    <t>قطعه</t>
  </si>
  <si>
    <t xml:space="preserve">تولید ماهیان گرمابی (تن) </t>
  </si>
  <si>
    <t xml:space="preserve">ردیف </t>
  </si>
  <si>
    <t>اشتغال</t>
  </si>
  <si>
    <t xml:space="preserve"> اشتغال </t>
  </si>
  <si>
    <t>آمار  تولید آبزیان در آبهای داخلی سال 1398 ( شیلات استان اصفهان)</t>
  </si>
  <si>
    <t xml:space="preserve">جمع کل  </t>
  </si>
  <si>
    <t xml:space="preserve">تعداد کل </t>
  </si>
  <si>
    <t xml:space="preserve">تولید ماهیان زینتی (هزار قطعه) </t>
  </si>
  <si>
    <t xml:space="preserve">تولید زالوی طبی (هزار قطعه) </t>
  </si>
  <si>
    <t xml:space="preserve">اشتغال (نفر) </t>
  </si>
  <si>
    <t xml:space="preserve">جمع کل  (تن)  </t>
  </si>
  <si>
    <t xml:space="preserve">تولید بچه ماهی قزل آلا (هزار قطعه)  </t>
  </si>
  <si>
    <t xml:space="preserve">تولید ماهیان خاویاری (تن) </t>
  </si>
  <si>
    <t>تولید ماهیان سردآبی (تن)</t>
  </si>
  <si>
    <t xml:space="preserve">تولید در منابع آبی (تن)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</si>
</sst>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B Titr"/>
      <charset val="178"/>
    </font>
    <font>
      <sz val="14"/>
      <color theme="1"/>
      <name val="B Titr"/>
      <charset val="178"/>
    </font>
    <font>
      <sz val="14"/>
      <color rgb="FFFF0000"/>
      <name val="B Titr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2" fillId="0" borderId="0" xfId="0" applyFont="1" applyAlignment="1">
      <alignment horizontal="right" vertical="center" readingOrder="2"/>
    </xf>
    <xf numFmtId="164" fontId="1" fillId="0" borderId="1" xfId="0" applyNumberFormat="1" applyFont="1" applyBorder="1" applyAlignment="1"/>
    <xf numFmtId="164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3" fillId="0" borderId="5" xfId="0" applyFont="1" applyBorder="1" applyAlignment="1">
      <alignment vertical="center" readingOrder="2"/>
    </xf>
    <xf numFmtId="0" fontId="3" fillId="0" borderId="0" xfId="0" applyFont="1" applyBorder="1" applyAlignment="1">
      <alignment vertical="center" readingOrder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rightToLeft="1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25.5" x14ac:dyDescent="0.7"/>
  <cols>
    <col min="1" max="1" width="7.5703125" style="2" customWidth="1"/>
    <col min="2" max="2" width="17" style="2" customWidth="1"/>
    <col min="3" max="3" width="5.7109375" style="2" customWidth="1"/>
    <col min="4" max="4" width="6.7109375" style="2" customWidth="1"/>
    <col min="5" max="5" width="7.42578125" style="2" customWidth="1"/>
    <col min="6" max="6" width="5.28515625" style="2" customWidth="1"/>
    <col min="7" max="7" width="6.140625" style="2" customWidth="1"/>
    <col min="8" max="8" width="7" style="2" customWidth="1"/>
    <col min="9" max="9" width="5.5703125" style="2" customWidth="1"/>
    <col min="10" max="10" width="7.140625" style="2" customWidth="1"/>
    <col min="11" max="11" width="7.85546875" style="7" customWidth="1"/>
    <col min="12" max="12" width="6.42578125" style="2" customWidth="1"/>
    <col min="13" max="13" width="6.5703125" style="2" customWidth="1"/>
    <col min="14" max="14" width="7" style="2" customWidth="1"/>
    <col min="15" max="15" width="8.28515625" style="2" customWidth="1"/>
    <col min="16" max="16" width="7.42578125" style="9" customWidth="1"/>
    <col min="17" max="17" width="8.42578125" style="2" customWidth="1"/>
    <col min="18" max="18" width="7.42578125" style="2" customWidth="1"/>
    <col min="19" max="19" width="7.140625" style="7" bestFit="1" customWidth="1"/>
    <col min="20" max="20" width="7.28515625" style="2" customWidth="1"/>
    <col min="21" max="21" width="8.42578125" style="2" bestFit="1" customWidth="1"/>
    <col min="22" max="22" width="7.7109375" style="7" customWidth="1"/>
    <col min="23" max="23" width="7.42578125" style="2" customWidth="1"/>
    <col min="24" max="24" width="7" style="2" customWidth="1"/>
    <col min="25" max="25" width="7.7109375" style="2" customWidth="1"/>
    <col min="26" max="26" width="9" style="2" customWidth="1"/>
    <col min="27" max="27" width="12.140625" style="2" bestFit="1" customWidth="1"/>
    <col min="28" max="28" width="9.42578125" style="2" customWidth="1"/>
    <col min="29" max="29" width="10.140625" style="7" customWidth="1"/>
    <col min="30" max="16384" width="9" style="2"/>
  </cols>
  <sheetData>
    <row r="1" spans="1:29" s="5" customFormat="1" ht="51" customHeight="1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13"/>
      <c r="AC1" s="12"/>
    </row>
    <row r="2" spans="1:29" ht="57.75" customHeight="1" x14ac:dyDescent="0.7">
      <c r="A2" s="18" t="s">
        <v>32</v>
      </c>
      <c r="B2" s="17" t="s">
        <v>0</v>
      </c>
      <c r="C2" s="20" t="s">
        <v>31</v>
      </c>
      <c r="D2" s="21"/>
      <c r="E2" s="22"/>
      <c r="F2" s="19" t="s">
        <v>45</v>
      </c>
      <c r="G2" s="19"/>
      <c r="H2" s="19"/>
      <c r="I2" s="19" t="s">
        <v>44</v>
      </c>
      <c r="J2" s="19"/>
      <c r="K2" s="19"/>
      <c r="L2" s="19" t="s">
        <v>43</v>
      </c>
      <c r="M2" s="19"/>
      <c r="N2" s="19"/>
      <c r="O2" s="19" t="s">
        <v>41</v>
      </c>
      <c r="P2" s="19"/>
      <c r="Q2" s="19" t="s">
        <v>42</v>
      </c>
      <c r="R2" s="19"/>
      <c r="S2" s="19"/>
      <c r="T2" s="19" t="s">
        <v>38</v>
      </c>
      <c r="U2" s="19"/>
      <c r="V2" s="19"/>
      <c r="W2" s="19" t="s">
        <v>39</v>
      </c>
      <c r="X2" s="19"/>
      <c r="Y2" s="19"/>
      <c r="Z2" s="14" t="s">
        <v>36</v>
      </c>
      <c r="AA2" s="15"/>
      <c r="AC2" s="2"/>
    </row>
    <row r="3" spans="1:29" x14ac:dyDescent="0.7">
      <c r="A3" s="18"/>
      <c r="B3" s="17"/>
      <c r="C3" s="10" t="s">
        <v>27</v>
      </c>
      <c r="D3" s="10" t="s">
        <v>29</v>
      </c>
      <c r="E3" s="10" t="s">
        <v>28</v>
      </c>
      <c r="F3" s="10" t="s">
        <v>27</v>
      </c>
      <c r="G3" s="10" t="s">
        <v>29</v>
      </c>
      <c r="H3" s="10" t="s">
        <v>28</v>
      </c>
      <c r="I3" s="10" t="s">
        <v>27</v>
      </c>
      <c r="J3" s="10" t="s">
        <v>2</v>
      </c>
      <c r="K3" s="6" t="s">
        <v>28</v>
      </c>
      <c r="L3" s="10" t="s">
        <v>27</v>
      </c>
      <c r="M3" s="10" t="s">
        <v>29</v>
      </c>
      <c r="N3" s="10" t="s">
        <v>28</v>
      </c>
      <c r="O3" s="10" t="s">
        <v>29</v>
      </c>
      <c r="P3" s="8" t="s">
        <v>28</v>
      </c>
      <c r="Q3" s="10" t="s">
        <v>27</v>
      </c>
      <c r="R3" s="10" t="s">
        <v>30</v>
      </c>
      <c r="S3" s="6" t="s">
        <v>28</v>
      </c>
      <c r="T3" s="10" t="s">
        <v>27</v>
      </c>
      <c r="U3" s="10" t="s">
        <v>29</v>
      </c>
      <c r="V3" s="6" t="s">
        <v>33</v>
      </c>
      <c r="W3" s="10" t="s">
        <v>27</v>
      </c>
      <c r="X3" s="10" t="s">
        <v>29</v>
      </c>
      <c r="Y3" s="10" t="s">
        <v>34</v>
      </c>
      <c r="Z3" s="11" t="s">
        <v>37</v>
      </c>
      <c r="AA3" s="10" t="s">
        <v>40</v>
      </c>
      <c r="AC3" s="2"/>
    </row>
    <row r="4" spans="1:29" x14ac:dyDescent="0.7">
      <c r="A4" s="10">
        <v>1</v>
      </c>
      <c r="B4" s="10" t="s">
        <v>3</v>
      </c>
      <c r="C4" s="10">
        <v>4</v>
      </c>
      <c r="D4" s="10">
        <v>8</v>
      </c>
      <c r="E4" s="10">
        <v>4</v>
      </c>
      <c r="F4" s="10">
        <v>0</v>
      </c>
      <c r="G4" s="10">
        <v>0</v>
      </c>
      <c r="H4" s="10">
        <v>0</v>
      </c>
      <c r="I4" s="10">
        <v>3</v>
      </c>
      <c r="J4" s="10">
        <v>73</v>
      </c>
      <c r="K4" s="6">
        <v>9</v>
      </c>
      <c r="L4" s="10">
        <v>1</v>
      </c>
      <c r="M4" s="10">
        <v>1</v>
      </c>
      <c r="N4" s="10">
        <v>1</v>
      </c>
      <c r="O4" s="10">
        <f>M4+J4+G4+D4</f>
        <v>82</v>
      </c>
      <c r="P4" s="8">
        <f>N4+K4+E4+H4</f>
        <v>14</v>
      </c>
      <c r="Q4" s="10">
        <v>0</v>
      </c>
      <c r="R4" s="10">
        <v>0</v>
      </c>
      <c r="S4" s="6">
        <v>0</v>
      </c>
      <c r="T4" s="10">
        <v>35</v>
      </c>
      <c r="U4" s="3">
        <v>2450</v>
      </c>
      <c r="V4" s="6">
        <f>U4/30</f>
        <v>81.666666666666671</v>
      </c>
      <c r="W4" s="10">
        <v>1</v>
      </c>
      <c r="X4" s="10">
        <v>50</v>
      </c>
      <c r="Y4" s="10">
        <v>1</v>
      </c>
      <c r="Z4" s="10">
        <f>W4+T4+Q4+L4+I4+F4+C4</f>
        <v>44</v>
      </c>
      <c r="AA4" s="6">
        <f>P4+S4+V4+Y4</f>
        <v>96.666666666666671</v>
      </c>
      <c r="AC4" s="2"/>
    </row>
    <row r="5" spans="1:29" x14ac:dyDescent="0.7">
      <c r="A5" s="10">
        <v>2</v>
      </c>
      <c r="B5" s="10" t="s">
        <v>4</v>
      </c>
      <c r="C5" s="10">
        <v>15</v>
      </c>
      <c r="D5" s="10">
        <v>17</v>
      </c>
      <c r="E5" s="10">
        <v>15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6">
        <f t="shared" ref="K5:K27" si="0">J5/8</f>
        <v>0</v>
      </c>
      <c r="L5" s="10">
        <v>0</v>
      </c>
      <c r="M5" s="10">
        <v>0</v>
      </c>
      <c r="N5" s="10">
        <v>0</v>
      </c>
      <c r="O5" s="10">
        <f t="shared" ref="O5" si="1">M5+J5+G5+D5</f>
        <v>17</v>
      </c>
      <c r="P5" s="8">
        <f t="shared" ref="P5:P27" si="2">N5+K5+E5+H5</f>
        <v>15</v>
      </c>
      <c r="Q5" s="10">
        <v>0</v>
      </c>
      <c r="R5" s="10">
        <v>0</v>
      </c>
      <c r="S5" s="6">
        <v>0</v>
      </c>
      <c r="T5" s="10">
        <v>3</v>
      </c>
      <c r="U5" s="3">
        <v>75</v>
      </c>
      <c r="V5" s="6">
        <f>U5/30</f>
        <v>2.5</v>
      </c>
      <c r="W5" s="10">
        <v>0</v>
      </c>
      <c r="X5" s="10">
        <v>0</v>
      </c>
      <c r="Y5" s="10">
        <v>0</v>
      </c>
      <c r="Z5" s="10">
        <f t="shared" ref="Z5:Z28" si="3">W5+T5+Q5+L5+I5+F5+C5</f>
        <v>18</v>
      </c>
      <c r="AA5" s="6">
        <f t="shared" ref="AA5:AA27" si="4">P5+S5+V5+Y5</f>
        <v>17.5</v>
      </c>
      <c r="AC5" s="2"/>
    </row>
    <row r="6" spans="1:29" ht="24.75" customHeight="1" x14ac:dyDescent="0.7">
      <c r="A6" s="10">
        <v>3</v>
      </c>
      <c r="B6" s="10" t="s">
        <v>5</v>
      </c>
      <c r="C6" s="10">
        <v>479</v>
      </c>
      <c r="D6" s="10">
        <v>588</v>
      </c>
      <c r="E6" s="10">
        <v>469</v>
      </c>
      <c r="F6" s="10">
        <v>0</v>
      </c>
      <c r="G6" s="10">
        <v>0</v>
      </c>
      <c r="H6" s="10">
        <v>0</v>
      </c>
      <c r="I6" s="10">
        <v>260</v>
      </c>
      <c r="J6" s="10">
        <v>3530</v>
      </c>
      <c r="K6" s="6">
        <f t="shared" si="0"/>
        <v>441.25</v>
      </c>
      <c r="L6" s="10">
        <v>0</v>
      </c>
      <c r="M6" s="10">
        <v>0</v>
      </c>
      <c r="N6" s="10">
        <v>0</v>
      </c>
      <c r="O6" s="10">
        <f>M6+J6+G6+D6</f>
        <v>4118</v>
      </c>
      <c r="P6" s="8">
        <f t="shared" si="2"/>
        <v>910.25</v>
      </c>
      <c r="Q6" s="10">
        <v>0</v>
      </c>
      <c r="R6" s="10">
        <v>0</v>
      </c>
      <c r="S6" s="6">
        <v>0</v>
      </c>
      <c r="T6" s="10">
        <v>79</v>
      </c>
      <c r="U6" s="3">
        <v>6500</v>
      </c>
      <c r="V6" s="6">
        <f t="shared" ref="V6:V27" si="5">U6/30</f>
        <v>216.66666666666666</v>
      </c>
      <c r="W6" s="10">
        <v>5</v>
      </c>
      <c r="X6" s="10">
        <v>100</v>
      </c>
      <c r="Y6" s="10">
        <v>5</v>
      </c>
      <c r="Z6" s="10">
        <f t="shared" si="3"/>
        <v>823</v>
      </c>
      <c r="AA6" s="6">
        <f t="shared" si="4"/>
        <v>1131.9166666666667</v>
      </c>
      <c r="AC6" s="2"/>
    </row>
    <row r="7" spans="1:29" x14ac:dyDescent="0.7">
      <c r="A7" s="10">
        <v>4</v>
      </c>
      <c r="B7" s="10" t="s">
        <v>6</v>
      </c>
      <c r="C7" s="10">
        <v>10</v>
      </c>
      <c r="D7" s="10">
        <v>15</v>
      </c>
      <c r="E7" s="10">
        <v>10</v>
      </c>
      <c r="F7" s="10">
        <v>0</v>
      </c>
      <c r="G7" s="10">
        <v>0</v>
      </c>
      <c r="H7" s="10">
        <v>0</v>
      </c>
      <c r="I7" s="10">
        <v>3</v>
      </c>
      <c r="J7" s="10">
        <v>65</v>
      </c>
      <c r="K7" s="6">
        <f t="shared" si="0"/>
        <v>8.125</v>
      </c>
      <c r="L7" s="10">
        <v>0</v>
      </c>
      <c r="M7" s="10">
        <v>0</v>
      </c>
      <c r="N7" s="10">
        <v>0</v>
      </c>
      <c r="O7" s="10">
        <f t="shared" ref="O7:O27" si="6">M7+J7+G7+D7</f>
        <v>80</v>
      </c>
      <c r="P7" s="8">
        <f t="shared" si="2"/>
        <v>18.125</v>
      </c>
      <c r="Q7" s="10">
        <v>0</v>
      </c>
      <c r="R7" s="10">
        <v>0</v>
      </c>
      <c r="S7" s="6">
        <v>0</v>
      </c>
      <c r="T7" s="10">
        <v>3</v>
      </c>
      <c r="U7" s="3">
        <v>650</v>
      </c>
      <c r="V7" s="6">
        <f t="shared" si="5"/>
        <v>21.666666666666668</v>
      </c>
      <c r="W7" s="10">
        <v>0</v>
      </c>
      <c r="X7" s="10">
        <v>0</v>
      </c>
      <c r="Y7" s="10">
        <v>0</v>
      </c>
      <c r="Z7" s="10">
        <f t="shared" si="3"/>
        <v>16</v>
      </c>
      <c r="AA7" s="6">
        <f t="shared" si="4"/>
        <v>39.791666666666671</v>
      </c>
      <c r="AC7" s="2"/>
    </row>
    <row r="8" spans="1:29" x14ac:dyDescent="0.7">
      <c r="A8" s="10">
        <v>5</v>
      </c>
      <c r="B8" s="10" t="s">
        <v>7</v>
      </c>
      <c r="C8" s="10">
        <v>1</v>
      </c>
      <c r="D8" s="10">
        <v>2</v>
      </c>
      <c r="E8" s="10">
        <v>1</v>
      </c>
      <c r="F8" s="10">
        <v>1</v>
      </c>
      <c r="G8" s="10">
        <v>5</v>
      </c>
      <c r="H8" s="10">
        <v>0</v>
      </c>
      <c r="I8" s="10">
        <v>7</v>
      </c>
      <c r="J8" s="10">
        <v>125</v>
      </c>
      <c r="K8" s="6">
        <f t="shared" si="0"/>
        <v>15.625</v>
      </c>
      <c r="L8" s="10">
        <v>0</v>
      </c>
      <c r="M8" s="10">
        <v>0</v>
      </c>
      <c r="N8" s="10">
        <v>0</v>
      </c>
      <c r="O8" s="10">
        <v>132</v>
      </c>
      <c r="P8" s="8">
        <f t="shared" si="2"/>
        <v>16.625</v>
      </c>
      <c r="Q8" s="10">
        <v>0</v>
      </c>
      <c r="R8" s="10">
        <v>0</v>
      </c>
      <c r="S8" s="6">
        <v>0</v>
      </c>
      <c r="T8" s="10">
        <v>0</v>
      </c>
      <c r="U8" s="3">
        <v>0</v>
      </c>
      <c r="V8" s="6">
        <f t="shared" si="5"/>
        <v>0</v>
      </c>
      <c r="W8" s="10">
        <v>0</v>
      </c>
      <c r="X8" s="10">
        <v>0</v>
      </c>
      <c r="Y8" s="10">
        <v>0</v>
      </c>
      <c r="Z8" s="10">
        <f t="shared" si="3"/>
        <v>9</v>
      </c>
      <c r="AA8" s="6">
        <f t="shared" si="4"/>
        <v>16.625</v>
      </c>
      <c r="AC8" s="2"/>
    </row>
    <row r="9" spans="1:29" x14ac:dyDescent="0.7">
      <c r="A9" s="10">
        <v>6</v>
      </c>
      <c r="B9" s="10" t="s">
        <v>8</v>
      </c>
      <c r="C9" s="10">
        <v>8</v>
      </c>
      <c r="D9" s="10">
        <v>8</v>
      </c>
      <c r="E9" s="10">
        <v>8</v>
      </c>
      <c r="F9" s="10">
        <v>1</v>
      </c>
      <c r="G9" s="10">
        <v>30</v>
      </c>
      <c r="H9" s="10">
        <v>2</v>
      </c>
      <c r="I9" s="10">
        <v>24</v>
      </c>
      <c r="J9" s="10">
        <v>454</v>
      </c>
      <c r="K9" s="6">
        <f t="shared" si="0"/>
        <v>56.75</v>
      </c>
      <c r="L9" s="10">
        <v>0</v>
      </c>
      <c r="M9" s="10">
        <v>0</v>
      </c>
      <c r="N9" s="10">
        <v>0</v>
      </c>
      <c r="O9" s="10">
        <f t="shared" si="6"/>
        <v>492</v>
      </c>
      <c r="P9" s="8">
        <f t="shared" si="2"/>
        <v>66.75</v>
      </c>
      <c r="Q9" s="10">
        <v>2</v>
      </c>
      <c r="R9" s="10">
        <v>2000</v>
      </c>
      <c r="S9" s="6">
        <f>R9/500</f>
        <v>4</v>
      </c>
      <c r="T9" s="10">
        <v>3</v>
      </c>
      <c r="U9" s="3">
        <v>210</v>
      </c>
      <c r="V9" s="6">
        <f t="shared" si="5"/>
        <v>7</v>
      </c>
      <c r="W9" s="10">
        <v>0</v>
      </c>
      <c r="X9" s="10">
        <v>0</v>
      </c>
      <c r="Y9" s="10">
        <v>0</v>
      </c>
      <c r="Z9" s="10">
        <f t="shared" si="3"/>
        <v>38</v>
      </c>
      <c r="AA9" s="6">
        <f t="shared" si="4"/>
        <v>77.75</v>
      </c>
      <c r="AC9" s="2"/>
    </row>
    <row r="10" spans="1:29" x14ac:dyDescent="0.7">
      <c r="A10" s="10">
        <v>7</v>
      </c>
      <c r="B10" s="10" t="s">
        <v>9</v>
      </c>
      <c r="C10" s="10">
        <v>2</v>
      </c>
      <c r="D10" s="10">
        <v>7</v>
      </c>
      <c r="E10" s="10">
        <v>2</v>
      </c>
      <c r="F10" s="10">
        <v>1</v>
      </c>
      <c r="G10" s="10">
        <v>495</v>
      </c>
      <c r="H10" s="10">
        <v>239</v>
      </c>
      <c r="I10" s="10">
        <v>12</v>
      </c>
      <c r="J10" s="10">
        <v>199</v>
      </c>
      <c r="K10" s="6">
        <f t="shared" si="0"/>
        <v>24.875</v>
      </c>
      <c r="L10" s="10">
        <v>0</v>
      </c>
      <c r="M10" s="10">
        <v>0</v>
      </c>
      <c r="N10" s="10">
        <v>0</v>
      </c>
      <c r="O10" s="10">
        <f t="shared" si="6"/>
        <v>701</v>
      </c>
      <c r="P10" s="8">
        <f t="shared" si="2"/>
        <v>265.875</v>
      </c>
      <c r="Q10" s="10">
        <v>1</v>
      </c>
      <c r="R10" s="10">
        <v>600</v>
      </c>
      <c r="S10" s="6">
        <v>2</v>
      </c>
      <c r="T10" s="10">
        <v>0</v>
      </c>
      <c r="U10" s="3">
        <v>0</v>
      </c>
      <c r="V10" s="6">
        <f t="shared" si="5"/>
        <v>0</v>
      </c>
      <c r="W10" s="10">
        <v>0</v>
      </c>
      <c r="X10" s="10">
        <v>0</v>
      </c>
      <c r="Y10" s="10">
        <v>0</v>
      </c>
      <c r="Z10" s="10">
        <f t="shared" si="3"/>
        <v>16</v>
      </c>
      <c r="AA10" s="6">
        <f t="shared" si="4"/>
        <v>267.875</v>
      </c>
      <c r="AC10" s="2"/>
    </row>
    <row r="11" spans="1:29" x14ac:dyDescent="0.7">
      <c r="A11" s="10">
        <v>8</v>
      </c>
      <c r="B11" s="10" t="s">
        <v>10</v>
      </c>
      <c r="C11" s="10">
        <v>5</v>
      </c>
      <c r="D11" s="10">
        <v>10</v>
      </c>
      <c r="E11" s="10">
        <v>5</v>
      </c>
      <c r="F11" s="10">
        <v>0</v>
      </c>
      <c r="G11" s="10">
        <v>0</v>
      </c>
      <c r="H11" s="10">
        <v>0</v>
      </c>
      <c r="I11" s="10">
        <v>5</v>
      </c>
      <c r="J11" s="10">
        <v>6</v>
      </c>
      <c r="K11" s="6">
        <f t="shared" si="0"/>
        <v>0.75</v>
      </c>
      <c r="L11" s="10">
        <v>0</v>
      </c>
      <c r="M11" s="10">
        <v>0</v>
      </c>
      <c r="N11" s="10">
        <v>0</v>
      </c>
      <c r="O11" s="10">
        <f t="shared" si="6"/>
        <v>16</v>
      </c>
      <c r="P11" s="8">
        <f t="shared" si="2"/>
        <v>5.75</v>
      </c>
      <c r="Q11" s="10">
        <v>1</v>
      </c>
      <c r="R11" s="10">
        <v>0</v>
      </c>
      <c r="S11" s="6">
        <f t="shared" ref="S11:S27" si="7">R11/500</f>
        <v>0</v>
      </c>
      <c r="T11" s="10">
        <v>3</v>
      </c>
      <c r="U11" s="3">
        <v>2300</v>
      </c>
      <c r="V11" s="6">
        <f t="shared" si="5"/>
        <v>76.666666666666671</v>
      </c>
      <c r="W11" s="10">
        <v>0</v>
      </c>
      <c r="X11" s="10">
        <v>0</v>
      </c>
      <c r="Y11" s="10">
        <v>0</v>
      </c>
      <c r="Z11" s="10">
        <f t="shared" si="3"/>
        <v>14</v>
      </c>
      <c r="AA11" s="6">
        <f t="shared" si="4"/>
        <v>82.416666666666671</v>
      </c>
      <c r="AC11" s="2"/>
    </row>
    <row r="12" spans="1:29" x14ac:dyDescent="0.7">
      <c r="A12" s="10">
        <v>9</v>
      </c>
      <c r="B12" s="10" t="s">
        <v>11</v>
      </c>
      <c r="C12" s="10">
        <v>2</v>
      </c>
      <c r="D12" s="10">
        <v>2</v>
      </c>
      <c r="E12" s="10">
        <v>2</v>
      </c>
      <c r="F12" s="10">
        <v>0</v>
      </c>
      <c r="G12" s="10">
        <v>0</v>
      </c>
      <c r="H12" s="10">
        <v>0</v>
      </c>
      <c r="I12" s="10">
        <v>6</v>
      </c>
      <c r="J12" s="10">
        <v>53</v>
      </c>
      <c r="K12" s="6">
        <f t="shared" si="0"/>
        <v>6.625</v>
      </c>
      <c r="L12" s="10">
        <v>0</v>
      </c>
      <c r="M12" s="10">
        <v>0</v>
      </c>
      <c r="N12" s="10">
        <v>0</v>
      </c>
      <c r="O12" s="10">
        <f t="shared" si="6"/>
        <v>55</v>
      </c>
      <c r="P12" s="8">
        <f t="shared" si="2"/>
        <v>8.625</v>
      </c>
      <c r="Q12" s="10">
        <v>0</v>
      </c>
      <c r="R12" s="10">
        <v>0</v>
      </c>
      <c r="S12" s="6">
        <f t="shared" si="7"/>
        <v>0</v>
      </c>
      <c r="T12" s="10">
        <v>0</v>
      </c>
      <c r="U12" s="3">
        <v>0</v>
      </c>
      <c r="V12" s="6">
        <f t="shared" si="5"/>
        <v>0</v>
      </c>
      <c r="W12" s="10">
        <v>0</v>
      </c>
      <c r="X12" s="10">
        <v>0</v>
      </c>
      <c r="Y12" s="10">
        <v>0</v>
      </c>
      <c r="Z12" s="10">
        <f t="shared" si="3"/>
        <v>8</v>
      </c>
      <c r="AA12" s="6">
        <f t="shared" si="4"/>
        <v>8.625</v>
      </c>
      <c r="AC12" s="2"/>
    </row>
    <row r="13" spans="1:29" x14ac:dyDescent="0.7">
      <c r="A13" s="10">
        <v>10</v>
      </c>
      <c r="B13" s="10" t="s">
        <v>12</v>
      </c>
      <c r="C13" s="10">
        <v>10</v>
      </c>
      <c r="D13" s="10">
        <v>15</v>
      </c>
      <c r="E13" s="10">
        <v>10</v>
      </c>
      <c r="F13" s="10">
        <v>0</v>
      </c>
      <c r="G13" s="10">
        <v>0</v>
      </c>
      <c r="H13" s="10">
        <v>0</v>
      </c>
      <c r="I13" s="10">
        <v>2</v>
      </c>
      <c r="J13" s="10">
        <v>5</v>
      </c>
      <c r="K13" s="6">
        <f t="shared" si="0"/>
        <v>0.625</v>
      </c>
      <c r="L13" s="10">
        <v>1</v>
      </c>
      <c r="M13" s="10">
        <v>1</v>
      </c>
      <c r="N13" s="10">
        <v>2</v>
      </c>
      <c r="O13" s="10">
        <f t="shared" si="6"/>
        <v>21</v>
      </c>
      <c r="P13" s="8">
        <f t="shared" si="2"/>
        <v>12.625</v>
      </c>
      <c r="Q13" s="10">
        <v>0</v>
      </c>
      <c r="R13" s="10">
        <v>0</v>
      </c>
      <c r="S13" s="6">
        <f t="shared" si="7"/>
        <v>0</v>
      </c>
      <c r="T13" s="10">
        <v>0</v>
      </c>
      <c r="U13" s="3">
        <v>0</v>
      </c>
      <c r="V13" s="6">
        <f t="shared" si="5"/>
        <v>0</v>
      </c>
      <c r="W13" s="10">
        <v>0</v>
      </c>
      <c r="X13" s="10">
        <v>0</v>
      </c>
      <c r="Y13" s="10">
        <v>0</v>
      </c>
      <c r="Z13" s="10">
        <f t="shared" si="3"/>
        <v>13</v>
      </c>
      <c r="AA13" s="6">
        <f t="shared" si="4"/>
        <v>12.625</v>
      </c>
      <c r="AC13" s="2"/>
    </row>
    <row r="14" spans="1:29" x14ac:dyDescent="0.7">
      <c r="A14" s="10">
        <v>11</v>
      </c>
      <c r="B14" s="10" t="s">
        <v>13</v>
      </c>
      <c r="C14" s="10">
        <v>13</v>
      </c>
      <c r="D14" s="10">
        <v>12</v>
      </c>
      <c r="E14" s="10">
        <v>10</v>
      </c>
      <c r="F14" s="10">
        <v>0</v>
      </c>
      <c r="G14" s="10">
        <v>0</v>
      </c>
      <c r="H14" s="10">
        <v>0</v>
      </c>
      <c r="I14" s="10">
        <v>5</v>
      </c>
      <c r="J14" s="10">
        <v>12</v>
      </c>
      <c r="K14" s="6">
        <f t="shared" si="0"/>
        <v>1.5</v>
      </c>
      <c r="L14" s="10">
        <v>0</v>
      </c>
      <c r="M14" s="10">
        <v>0</v>
      </c>
      <c r="N14" s="10">
        <v>0</v>
      </c>
      <c r="O14" s="10">
        <f t="shared" si="6"/>
        <v>24</v>
      </c>
      <c r="P14" s="8">
        <f t="shared" si="2"/>
        <v>11.5</v>
      </c>
      <c r="Q14" s="10">
        <v>1</v>
      </c>
      <c r="R14" s="10">
        <v>2500</v>
      </c>
      <c r="S14" s="6">
        <f t="shared" si="7"/>
        <v>5</v>
      </c>
      <c r="T14" s="10">
        <v>0</v>
      </c>
      <c r="U14" s="3">
        <v>0</v>
      </c>
      <c r="V14" s="6">
        <f t="shared" si="5"/>
        <v>0</v>
      </c>
      <c r="W14" s="10">
        <v>0</v>
      </c>
      <c r="X14" s="10">
        <v>0</v>
      </c>
      <c r="Y14" s="10">
        <v>0</v>
      </c>
      <c r="Z14" s="10">
        <f t="shared" si="3"/>
        <v>19</v>
      </c>
      <c r="AA14" s="6">
        <f t="shared" si="4"/>
        <v>16.5</v>
      </c>
      <c r="AC14" s="2"/>
    </row>
    <row r="15" spans="1:29" x14ac:dyDescent="0.7">
      <c r="A15" s="10">
        <v>12</v>
      </c>
      <c r="B15" s="10" t="s">
        <v>14</v>
      </c>
      <c r="C15" s="10">
        <v>3</v>
      </c>
      <c r="D15" s="10">
        <v>4</v>
      </c>
      <c r="E15" s="10">
        <v>3</v>
      </c>
      <c r="F15" s="10">
        <v>0</v>
      </c>
      <c r="G15" s="10">
        <v>0</v>
      </c>
      <c r="H15" s="10">
        <v>0</v>
      </c>
      <c r="I15" s="10">
        <v>22</v>
      </c>
      <c r="J15" s="10">
        <v>1750</v>
      </c>
      <c r="K15" s="6">
        <f t="shared" si="0"/>
        <v>218.75</v>
      </c>
      <c r="L15" s="10">
        <v>0</v>
      </c>
      <c r="M15" s="10">
        <v>0</v>
      </c>
      <c r="N15" s="10">
        <v>0</v>
      </c>
      <c r="O15" s="10">
        <f t="shared" si="6"/>
        <v>1754</v>
      </c>
      <c r="P15" s="8">
        <f t="shared" si="2"/>
        <v>221.75</v>
      </c>
      <c r="Q15" s="10">
        <v>2</v>
      </c>
      <c r="R15" s="10">
        <v>23000</v>
      </c>
      <c r="S15" s="6">
        <f t="shared" si="7"/>
        <v>46</v>
      </c>
      <c r="T15" s="10">
        <v>0</v>
      </c>
      <c r="U15" s="3">
        <v>0</v>
      </c>
      <c r="V15" s="6">
        <f t="shared" si="5"/>
        <v>0</v>
      </c>
      <c r="W15" s="10">
        <v>0</v>
      </c>
      <c r="X15" s="10">
        <v>0</v>
      </c>
      <c r="Y15" s="10">
        <v>0</v>
      </c>
      <c r="Z15" s="10">
        <f t="shared" si="3"/>
        <v>27</v>
      </c>
      <c r="AA15" s="6">
        <f t="shared" si="4"/>
        <v>267.75</v>
      </c>
      <c r="AC15" s="2"/>
    </row>
    <row r="16" spans="1:29" x14ac:dyDescent="0.7">
      <c r="A16" s="10">
        <v>13</v>
      </c>
      <c r="B16" s="10" t="s">
        <v>15</v>
      </c>
      <c r="C16" s="10">
        <v>30</v>
      </c>
      <c r="D16" s="10">
        <v>80</v>
      </c>
      <c r="E16" s="10">
        <v>24</v>
      </c>
      <c r="F16" s="10">
        <v>0</v>
      </c>
      <c r="G16" s="10">
        <v>0</v>
      </c>
      <c r="H16" s="10">
        <v>0</v>
      </c>
      <c r="I16" s="10">
        <v>2</v>
      </c>
      <c r="J16" s="10">
        <v>40</v>
      </c>
      <c r="K16" s="6">
        <f t="shared" si="0"/>
        <v>5</v>
      </c>
      <c r="L16" s="10">
        <v>0</v>
      </c>
      <c r="M16" s="10">
        <v>0</v>
      </c>
      <c r="N16" s="10">
        <v>0</v>
      </c>
      <c r="O16" s="10">
        <f t="shared" si="6"/>
        <v>120</v>
      </c>
      <c r="P16" s="8">
        <f t="shared" si="2"/>
        <v>29</v>
      </c>
      <c r="Q16" s="10"/>
      <c r="R16" s="10">
        <v>0</v>
      </c>
      <c r="S16" s="6">
        <f t="shared" si="7"/>
        <v>0</v>
      </c>
      <c r="T16" s="10">
        <v>22</v>
      </c>
      <c r="U16" s="3">
        <v>900</v>
      </c>
      <c r="V16" s="6">
        <f t="shared" si="5"/>
        <v>30</v>
      </c>
      <c r="W16" s="10">
        <v>0</v>
      </c>
      <c r="X16" s="10">
        <v>0</v>
      </c>
      <c r="Y16" s="10">
        <v>0</v>
      </c>
      <c r="Z16" s="10">
        <f t="shared" si="3"/>
        <v>54</v>
      </c>
      <c r="AA16" s="6">
        <f t="shared" si="4"/>
        <v>59</v>
      </c>
      <c r="AC16" s="2"/>
    </row>
    <row r="17" spans="1:29" x14ac:dyDescent="0.7">
      <c r="A17" s="10">
        <v>14</v>
      </c>
      <c r="B17" s="10" t="s">
        <v>16</v>
      </c>
      <c r="C17" s="10">
        <v>15</v>
      </c>
      <c r="D17" s="10">
        <v>25</v>
      </c>
      <c r="E17" s="10">
        <v>15</v>
      </c>
      <c r="F17" s="10">
        <v>0</v>
      </c>
      <c r="G17" s="10">
        <v>0</v>
      </c>
      <c r="H17" s="10">
        <v>0</v>
      </c>
      <c r="I17" s="10">
        <v>1</v>
      </c>
      <c r="J17" s="10">
        <v>1</v>
      </c>
      <c r="K17" s="6">
        <v>1</v>
      </c>
      <c r="L17" s="10">
        <v>0</v>
      </c>
      <c r="M17" s="10">
        <v>0</v>
      </c>
      <c r="N17" s="10">
        <v>0</v>
      </c>
      <c r="O17" s="10">
        <f t="shared" si="6"/>
        <v>26</v>
      </c>
      <c r="P17" s="8">
        <f t="shared" si="2"/>
        <v>16</v>
      </c>
      <c r="Q17" s="10">
        <v>1</v>
      </c>
      <c r="R17" s="10">
        <v>700</v>
      </c>
      <c r="S17" s="6">
        <f t="shared" si="7"/>
        <v>1.4</v>
      </c>
      <c r="T17" s="10">
        <v>1</v>
      </c>
      <c r="U17" s="3">
        <v>50</v>
      </c>
      <c r="V17" s="6">
        <v>1</v>
      </c>
      <c r="W17" s="10">
        <v>1</v>
      </c>
      <c r="X17" s="10">
        <v>30</v>
      </c>
      <c r="Y17" s="10">
        <v>2</v>
      </c>
      <c r="Z17" s="10">
        <f t="shared" si="3"/>
        <v>19</v>
      </c>
      <c r="AA17" s="6">
        <f t="shared" si="4"/>
        <v>20.399999999999999</v>
      </c>
      <c r="AC17" s="2"/>
    </row>
    <row r="18" spans="1:29" x14ac:dyDescent="0.7">
      <c r="A18" s="10">
        <v>15</v>
      </c>
      <c r="B18" s="10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</v>
      </c>
      <c r="J18" s="10">
        <v>30</v>
      </c>
      <c r="K18" s="6">
        <f t="shared" si="0"/>
        <v>3.75</v>
      </c>
      <c r="L18" s="10">
        <v>0</v>
      </c>
      <c r="M18" s="10">
        <v>0</v>
      </c>
      <c r="N18" s="10">
        <v>0</v>
      </c>
      <c r="O18" s="10">
        <f t="shared" si="6"/>
        <v>30</v>
      </c>
      <c r="P18" s="8">
        <f t="shared" si="2"/>
        <v>3.75</v>
      </c>
      <c r="Q18" s="10">
        <v>0</v>
      </c>
      <c r="R18" s="10">
        <v>0</v>
      </c>
      <c r="S18" s="6">
        <f t="shared" si="7"/>
        <v>0</v>
      </c>
      <c r="T18" s="10">
        <v>2</v>
      </c>
      <c r="U18" s="3">
        <v>60</v>
      </c>
      <c r="V18" s="6">
        <f t="shared" si="5"/>
        <v>2</v>
      </c>
      <c r="W18" s="10">
        <v>0</v>
      </c>
      <c r="X18" s="10">
        <v>0</v>
      </c>
      <c r="Y18" s="10">
        <v>0</v>
      </c>
      <c r="Z18" s="10">
        <f t="shared" si="3"/>
        <v>8</v>
      </c>
      <c r="AA18" s="6">
        <f t="shared" si="4"/>
        <v>5.75</v>
      </c>
      <c r="AC18" s="2"/>
    </row>
    <row r="19" spans="1:29" x14ac:dyDescent="0.7">
      <c r="A19" s="10">
        <v>16</v>
      </c>
      <c r="B19" s="10" t="s">
        <v>18</v>
      </c>
      <c r="C19" s="10">
        <v>2</v>
      </c>
      <c r="D19" s="10">
        <v>4</v>
      </c>
      <c r="E19" s="10">
        <v>3</v>
      </c>
      <c r="F19" s="10">
        <v>2</v>
      </c>
      <c r="G19" s="10">
        <v>40</v>
      </c>
      <c r="H19" s="10">
        <v>4</v>
      </c>
      <c r="I19" s="10">
        <v>20</v>
      </c>
      <c r="J19" s="10">
        <v>1120</v>
      </c>
      <c r="K19" s="6">
        <f t="shared" si="0"/>
        <v>140</v>
      </c>
      <c r="L19" s="10">
        <v>0</v>
      </c>
      <c r="M19" s="10">
        <v>0</v>
      </c>
      <c r="N19" s="10">
        <v>0</v>
      </c>
      <c r="O19" s="10">
        <f t="shared" si="6"/>
        <v>1164</v>
      </c>
      <c r="P19" s="8">
        <f t="shared" si="2"/>
        <v>147</v>
      </c>
      <c r="Q19" s="10">
        <v>3</v>
      </c>
      <c r="R19" s="10">
        <v>20550</v>
      </c>
      <c r="S19" s="6">
        <f t="shared" si="7"/>
        <v>41.1</v>
      </c>
      <c r="T19" s="10">
        <v>0</v>
      </c>
      <c r="U19" s="3">
        <v>0</v>
      </c>
      <c r="V19" s="6">
        <f t="shared" si="5"/>
        <v>0</v>
      </c>
      <c r="W19" s="10">
        <v>0</v>
      </c>
      <c r="X19" s="10">
        <v>0</v>
      </c>
      <c r="Y19" s="10">
        <v>0</v>
      </c>
      <c r="Z19" s="10">
        <f t="shared" si="3"/>
        <v>27</v>
      </c>
      <c r="AA19" s="6">
        <f t="shared" si="4"/>
        <v>188.1</v>
      </c>
      <c r="AC19" s="2"/>
    </row>
    <row r="20" spans="1:29" x14ac:dyDescent="0.7">
      <c r="A20" s="10">
        <v>17</v>
      </c>
      <c r="B20" s="10" t="s">
        <v>19</v>
      </c>
      <c r="C20" s="10">
        <v>8</v>
      </c>
      <c r="D20" s="10">
        <v>20</v>
      </c>
      <c r="E20" s="10">
        <v>8</v>
      </c>
      <c r="F20" s="10">
        <v>0</v>
      </c>
      <c r="G20" s="10">
        <v>0</v>
      </c>
      <c r="H20" s="10">
        <v>0</v>
      </c>
      <c r="I20" s="10">
        <v>2</v>
      </c>
      <c r="J20" s="10">
        <v>55</v>
      </c>
      <c r="K20" s="6">
        <f t="shared" si="0"/>
        <v>6.875</v>
      </c>
      <c r="L20" s="10"/>
      <c r="M20" s="10"/>
      <c r="N20" s="10">
        <v>0</v>
      </c>
      <c r="O20" s="10">
        <f t="shared" si="6"/>
        <v>75</v>
      </c>
      <c r="P20" s="8">
        <f t="shared" si="2"/>
        <v>14.875</v>
      </c>
      <c r="Q20" s="10">
        <v>3</v>
      </c>
      <c r="R20" s="10">
        <v>4400</v>
      </c>
      <c r="S20" s="6">
        <f t="shared" si="7"/>
        <v>8.8000000000000007</v>
      </c>
      <c r="T20" s="10">
        <v>2</v>
      </c>
      <c r="U20" s="3">
        <v>1000</v>
      </c>
      <c r="V20" s="6">
        <f t="shared" si="5"/>
        <v>33.333333333333336</v>
      </c>
      <c r="W20" s="10">
        <v>0</v>
      </c>
      <c r="X20" s="10">
        <v>0</v>
      </c>
      <c r="Y20" s="10">
        <v>0</v>
      </c>
      <c r="Z20" s="10">
        <f t="shared" si="3"/>
        <v>15</v>
      </c>
      <c r="AA20" s="6">
        <f t="shared" si="4"/>
        <v>57.00833333333334</v>
      </c>
      <c r="AC20" s="2"/>
    </row>
    <row r="21" spans="1:29" x14ac:dyDescent="0.7">
      <c r="A21" s="10">
        <v>18</v>
      </c>
      <c r="B21" s="10" t="s">
        <v>20</v>
      </c>
      <c r="C21" s="10">
        <v>15</v>
      </c>
      <c r="D21" s="10">
        <v>25</v>
      </c>
      <c r="E21" s="10">
        <v>15</v>
      </c>
      <c r="F21" s="10">
        <v>0</v>
      </c>
      <c r="G21" s="10">
        <v>0</v>
      </c>
      <c r="H21" s="10">
        <v>0</v>
      </c>
      <c r="I21" s="10">
        <v>8</v>
      </c>
      <c r="J21" s="10">
        <v>35</v>
      </c>
      <c r="K21" s="6">
        <f t="shared" si="0"/>
        <v>4.375</v>
      </c>
      <c r="L21" s="10">
        <v>1</v>
      </c>
      <c r="M21" s="10">
        <v>2</v>
      </c>
      <c r="N21" s="10">
        <v>3</v>
      </c>
      <c r="O21" s="10">
        <f t="shared" si="6"/>
        <v>62</v>
      </c>
      <c r="P21" s="8">
        <f t="shared" si="2"/>
        <v>22.375</v>
      </c>
      <c r="Q21" s="10">
        <v>0</v>
      </c>
      <c r="R21" s="10">
        <v>0</v>
      </c>
      <c r="S21" s="6">
        <f t="shared" si="7"/>
        <v>0</v>
      </c>
      <c r="T21" s="10">
        <v>548</v>
      </c>
      <c r="U21" s="3">
        <v>40000</v>
      </c>
      <c r="V21" s="6">
        <v>1333</v>
      </c>
      <c r="W21" s="10">
        <v>1</v>
      </c>
      <c r="X21" s="10">
        <v>50</v>
      </c>
      <c r="Y21" s="10">
        <v>3</v>
      </c>
      <c r="Z21" s="10">
        <f t="shared" si="3"/>
        <v>573</v>
      </c>
      <c r="AA21" s="6">
        <f t="shared" si="4"/>
        <v>1358.375</v>
      </c>
      <c r="AC21" s="2"/>
    </row>
    <row r="22" spans="1:29" x14ac:dyDescent="0.7">
      <c r="A22" s="10">
        <v>19</v>
      </c>
      <c r="B22" s="10" t="s">
        <v>21</v>
      </c>
      <c r="C22" s="10">
        <v>25</v>
      </c>
      <c r="D22" s="10">
        <v>40</v>
      </c>
      <c r="E22" s="10">
        <v>25</v>
      </c>
      <c r="F22" s="10">
        <v>3</v>
      </c>
      <c r="G22" s="10">
        <v>120</v>
      </c>
      <c r="H22" s="10">
        <v>6</v>
      </c>
      <c r="I22" s="10">
        <v>59</v>
      </c>
      <c r="J22" s="10">
        <v>600</v>
      </c>
      <c r="K22" s="6">
        <f t="shared" si="0"/>
        <v>75</v>
      </c>
      <c r="L22" s="10">
        <v>0</v>
      </c>
      <c r="M22" s="10">
        <v>0</v>
      </c>
      <c r="N22" s="10">
        <v>0</v>
      </c>
      <c r="O22" s="10">
        <f t="shared" si="6"/>
        <v>760</v>
      </c>
      <c r="P22" s="8">
        <f t="shared" si="2"/>
        <v>106</v>
      </c>
      <c r="Q22" s="10">
        <v>1</v>
      </c>
      <c r="R22" s="10">
        <v>800</v>
      </c>
      <c r="S22" s="6">
        <f t="shared" si="7"/>
        <v>1.6</v>
      </c>
      <c r="T22" s="10">
        <v>2</v>
      </c>
      <c r="U22" s="3">
        <v>10</v>
      </c>
      <c r="V22" s="6">
        <f t="shared" si="5"/>
        <v>0.33333333333333331</v>
      </c>
      <c r="W22" s="10">
        <v>0</v>
      </c>
      <c r="X22" s="10">
        <v>0</v>
      </c>
      <c r="Y22" s="10">
        <v>0</v>
      </c>
      <c r="Z22" s="10">
        <f t="shared" si="3"/>
        <v>90</v>
      </c>
      <c r="AA22" s="6">
        <f t="shared" si="4"/>
        <v>107.93333333333332</v>
      </c>
      <c r="AC22" s="2"/>
    </row>
    <row r="23" spans="1:29" x14ac:dyDescent="0.7">
      <c r="A23" s="10">
        <v>20</v>
      </c>
      <c r="B23" s="10" t="s">
        <v>22</v>
      </c>
      <c r="C23" s="10">
        <v>23</v>
      </c>
      <c r="D23" s="10">
        <v>32</v>
      </c>
      <c r="E23" s="10">
        <v>20</v>
      </c>
      <c r="F23" s="10">
        <v>1</v>
      </c>
      <c r="G23" s="10">
        <v>20</v>
      </c>
      <c r="H23" s="10">
        <v>1</v>
      </c>
      <c r="I23" s="10">
        <v>18</v>
      </c>
      <c r="J23" s="10">
        <v>120</v>
      </c>
      <c r="K23" s="6">
        <f t="shared" si="0"/>
        <v>15</v>
      </c>
      <c r="L23" s="10">
        <v>0</v>
      </c>
      <c r="M23" s="10">
        <v>0</v>
      </c>
      <c r="N23" s="10">
        <v>0</v>
      </c>
      <c r="O23" s="10">
        <f t="shared" si="6"/>
        <v>172</v>
      </c>
      <c r="P23" s="8">
        <f t="shared" si="2"/>
        <v>36</v>
      </c>
      <c r="Q23" s="10">
        <v>2</v>
      </c>
      <c r="R23" s="10">
        <v>3700</v>
      </c>
      <c r="S23" s="6">
        <f t="shared" si="7"/>
        <v>7.4</v>
      </c>
      <c r="T23" s="10">
        <v>3</v>
      </c>
      <c r="U23" s="3">
        <v>1500</v>
      </c>
      <c r="V23" s="6">
        <f t="shared" si="5"/>
        <v>50</v>
      </c>
      <c r="W23" s="10">
        <v>0</v>
      </c>
      <c r="X23" s="10">
        <v>0</v>
      </c>
      <c r="Y23" s="10">
        <v>0</v>
      </c>
      <c r="Z23" s="10">
        <f t="shared" si="3"/>
        <v>47</v>
      </c>
      <c r="AA23" s="6">
        <f t="shared" si="4"/>
        <v>93.4</v>
      </c>
      <c r="AC23" s="2"/>
    </row>
    <row r="24" spans="1:29" x14ac:dyDescent="0.7">
      <c r="A24" s="10">
        <v>21</v>
      </c>
      <c r="B24" s="10" t="s">
        <v>23</v>
      </c>
      <c r="C24" s="10">
        <v>20</v>
      </c>
      <c r="D24" s="10">
        <v>28</v>
      </c>
      <c r="E24" s="10">
        <v>20</v>
      </c>
      <c r="F24" s="10">
        <v>2</v>
      </c>
      <c r="G24" s="10">
        <v>20</v>
      </c>
      <c r="H24" s="10">
        <v>2</v>
      </c>
      <c r="I24" s="10">
        <v>5</v>
      </c>
      <c r="J24" s="10">
        <v>45</v>
      </c>
      <c r="K24" s="6">
        <f t="shared" si="0"/>
        <v>5.625</v>
      </c>
      <c r="L24" s="10">
        <v>0</v>
      </c>
      <c r="M24" s="10">
        <v>0</v>
      </c>
      <c r="N24" s="10">
        <v>0</v>
      </c>
      <c r="O24" s="10">
        <f t="shared" si="6"/>
        <v>93</v>
      </c>
      <c r="P24" s="8">
        <f t="shared" si="2"/>
        <v>27.625</v>
      </c>
      <c r="Q24" s="10">
        <v>3</v>
      </c>
      <c r="R24" s="10">
        <v>3150</v>
      </c>
      <c r="S24" s="6">
        <f t="shared" si="7"/>
        <v>6.3</v>
      </c>
      <c r="T24" s="10">
        <v>1</v>
      </c>
      <c r="U24" s="3">
        <v>21</v>
      </c>
      <c r="V24" s="6">
        <f t="shared" si="5"/>
        <v>0.7</v>
      </c>
      <c r="W24" s="10">
        <v>0</v>
      </c>
      <c r="X24" s="10">
        <v>0</v>
      </c>
      <c r="Y24" s="10">
        <v>0</v>
      </c>
      <c r="Z24" s="10">
        <f t="shared" si="3"/>
        <v>31</v>
      </c>
      <c r="AA24" s="6">
        <f t="shared" si="4"/>
        <v>34.625</v>
      </c>
      <c r="AC24" s="2"/>
    </row>
    <row r="25" spans="1:29" x14ac:dyDescent="0.7">
      <c r="A25" s="10">
        <v>22</v>
      </c>
      <c r="B25" s="10" t="s">
        <v>24</v>
      </c>
      <c r="C25" s="10">
        <v>1</v>
      </c>
      <c r="D25" s="10">
        <v>5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6">
        <f t="shared" si="0"/>
        <v>0</v>
      </c>
      <c r="L25" s="10">
        <v>0</v>
      </c>
      <c r="M25" s="10">
        <v>0</v>
      </c>
      <c r="N25" s="10">
        <v>0</v>
      </c>
      <c r="O25" s="10">
        <f t="shared" si="6"/>
        <v>5</v>
      </c>
      <c r="P25" s="8">
        <f t="shared" si="2"/>
        <v>1</v>
      </c>
      <c r="Q25" s="10">
        <v>0</v>
      </c>
      <c r="R25" s="10">
        <v>0</v>
      </c>
      <c r="S25" s="6">
        <f t="shared" si="7"/>
        <v>0</v>
      </c>
      <c r="T25" s="10">
        <v>0</v>
      </c>
      <c r="U25" s="3">
        <v>0</v>
      </c>
      <c r="V25" s="6">
        <f t="shared" si="5"/>
        <v>0</v>
      </c>
      <c r="W25" s="10">
        <v>0</v>
      </c>
      <c r="X25" s="10">
        <v>0</v>
      </c>
      <c r="Y25" s="10">
        <v>0</v>
      </c>
      <c r="Z25" s="10">
        <f t="shared" si="3"/>
        <v>1</v>
      </c>
      <c r="AA25" s="6">
        <f t="shared" si="4"/>
        <v>1</v>
      </c>
      <c r="AC25" s="2"/>
    </row>
    <row r="26" spans="1:29" x14ac:dyDescent="0.7">
      <c r="A26" s="4">
        <v>23</v>
      </c>
      <c r="B26" s="4" t="s">
        <v>25</v>
      </c>
      <c r="C26" s="10">
        <v>50</v>
      </c>
      <c r="D26" s="10">
        <v>76</v>
      </c>
      <c r="E26" s="10">
        <v>43</v>
      </c>
      <c r="F26" s="10">
        <v>3</v>
      </c>
      <c r="G26" s="10">
        <v>20</v>
      </c>
      <c r="H26" s="10">
        <v>1</v>
      </c>
      <c r="I26" s="10">
        <v>5</v>
      </c>
      <c r="J26" s="10">
        <v>96</v>
      </c>
      <c r="K26" s="6">
        <f t="shared" si="0"/>
        <v>12</v>
      </c>
      <c r="L26" s="10">
        <v>0</v>
      </c>
      <c r="M26" s="10">
        <v>0</v>
      </c>
      <c r="N26" s="10">
        <v>0</v>
      </c>
      <c r="O26" s="10">
        <f t="shared" si="6"/>
        <v>192</v>
      </c>
      <c r="P26" s="8">
        <f t="shared" si="2"/>
        <v>56</v>
      </c>
      <c r="Q26" s="10">
        <v>0</v>
      </c>
      <c r="R26" s="10">
        <v>0</v>
      </c>
      <c r="S26" s="6">
        <f t="shared" si="7"/>
        <v>0</v>
      </c>
      <c r="T26" s="10">
        <v>86</v>
      </c>
      <c r="U26" s="3">
        <v>9230</v>
      </c>
      <c r="V26" s="6">
        <v>303</v>
      </c>
      <c r="W26" s="10">
        <v>0</v>
      </c>
      <c r="X26" s="10">
        <v>0</v>
      </c>
      <c r="Y26" s="10">
        <v>0</v>
      </c>
      <c r="Z26" s="10">
        <f t="shared" si="3"/>
        <v>144</v>
      </c>
      <c r="AA26" s="6">
        <f t="shared" si="4"/>
        <v>359</v>
      </c>
      <c r="AC26" s="2"/>
    </row>
    <row r="27" spans="1:29" x14ac:dyDescent="0.7">
      <c r="A27" s="4">
        <v>24</v>
      </c>
      <c r="B27" s="4" t="s">
        <v>26</v>
      </c>
      <c r="C27" s="10">
        <v>8</v>
      </c>
      <c r="D27" s="10">
        <v>9</v>
      </c>
      <c r="E27" s="10">
        <v>8</v>
      </c>
      <c r="F27" s="10">
        <v>0</v>
      </c>
      <c r="G27" s="10">
        <v>0</v>
      </c>
      <c r="H27" s="10">
        <v>0</v>
      </c>
      <c r="I27" s="10">
        <v>1</v>
      </c>
      <c r="J27" s="10">
        <v>20</v>
      </c>
      <c r="K27" s="6">
        <f t="shared" si="0"/>
        <v>2.5</v>
      </c>
      <c r="L27" s="10"/>
      <c r="M27" s="10"/>
      <c r="N27" s="10">
        <v>0</v>
      </c>
      <c r="O27" s="10">
        <f t="shared" si="6"/>
        <v>29</v>
      </c>
      <c r="P27" s="8">
        <f t="shared" si="2"/>
        <v>10.5</v>
      </c>
      <c r="Q27" s="10">
        <v>1</v>
      </c>
      <c r="R27" s="10">
        <v>4000</v>
      </c>
      <c r="S27" s="6">
        <f t="shared" si="7"/>
        <v>8</v>
      </c>
      <c r="T27" s="10">
        <v>13</v>
      </c>
      <c r="U27" s="3">
        <v>2600</v>
      </c>
      <c r="V27" s="6">
        <f t="shared" si="5"/>
        <v>86.666666666666671</v>
      </c>
      <c r="W27" s="10">
        <v>0</v>
      </c>
      <c r="X27" s="10">
        <v>0</v>
      </c>
      <c r="Y27" s="10">
        <v>0</v>
      </c>
      <c r="Z27" s="10">
        <f t="shared" si="3"/>
        <v>23</v>
      </c>
      <c r="AA27" s="6">
        <f t="shared" si="4"/>
        <v>105.16666666666667</v>
      </c>
      <c r="AC27" s="2"/>
    </row>
    <row r="28" spans="1:29" x14ac:dyDescent="0.7">
      <c r="A28" s="16" t="s">
        <v>1</v>
      </c>
      <c r="B28" s="16"/>
      <c r="C28" s="10">
        <f>SUM(C4:C27)</f>
        <v>749</v>
      </c>
      <c r="D28" s="10">
        <f>SUM(D4:D27)</f>
        <v>1032</v>
      </c>
      <c r="E28" s="10">
        <f>SUM(E4:E27)</f>
        <v>721</v>
      </c>
      <c r="F28" s="10">
        <f t="shared" ref="F28:J28" si="8">SUM(F4:F27)</f>
        <v>14</v>
      </c>
      <c r="G28" s="10">
        <f>SUM(G4:G27)</f>
        <v>750</v>
      </c>
      <c r="H28" s="10">
        <f>SUM(H4:H27)</f>
        <v>255</v>
      </c>
      <c r="I28" s="10">
        <f t="shared" si="8"/>
        <v>476</v>
      </c>
      <c r="J28" s="10">
        <f t="shared" si="8"/>
        <v>8434</v>
      </c>
      <c r="K28" s="6">
        <f>SUM(K4:K27)</f>
        <v>1055</v>
      </c>
      <c r="L28" s="10">
        <f t="shared" ref="L28:Q28" si="9">SUM(L4:L27)</f>
        <v>3</v>
      </c>
      <c r="M28" s="10">
        <f t="shared" si="9"/>
        <v>4</v>
      </c>
      <c r="N28" s="10">
        <f>SUM(N4:N27)</f>
        <v>6</v>
      </c>
      <c r="O28" s="10">
        <f>SUM(O4:O27)</f>
        <v>10220</v>
      </c>
      <c r="P28" s="8">
        <f>SUM(P4:P27)</f>
        <v>2037</v>
      </c>
      <c r="Q28" s="10">
        <f t="shared" si="9"/>
        <v>21</v>
      </c>
      <c r="R28" s="10">
        <f t="shared" ref="R28:Y28" si="10">SUM(R4:R27)</f>
        <v>65400</v>
      </c>
      <c r="S28" s="6">
        <f t="shared" si="10"/>
        <v>131.6</v>
      </c>
      <c r="T28" s="10">
        <f t="shared" si="10"/>
        <v>806</v>
      </c>
      <c r="U28" s="10">
        <f t="shared" si="10"/>
        <v>67556</v>
      </c>
      <c r="V28" s="6">
        <f t="shared" si="10"/>
        <v>2246.1999999999998</v>
      </c>
      <c r="W28" s="10">
        <f t="shared" si="10"/>
        <v>8</v>
      </c>
      <c r="X28" s="10">
        <f t="shared" si="10"/>
        <v>230</v>
      </c>
      <c r="Y28" s="10">
        <f t="shared" si="10"/>
        <v>11</v>
      </c>
      <c r="Z28" s="10">
        <f t="shared" si="3"/>
        <v>2077</v>
      </c>
      <c r="AA28" s="6">
        <f>SUM(AA4:AA27)</f>
        <v>4425.8</v>
      </c>
      <c r="AC28" s="2"/>
    </row>
  </sheetData>
  <mergeCells count="13">
    <mergeCell ref="A1:AA1"/>
    <mergeCell ref="Z2:AA2"/>
    <mergeCell ref="A28:B28"/>
    <mergeCell ref="B2:B3"/>
    <mergeCell ref="A2:A3"/>
    <mergeCell ref="O2:P2"/>
    <mergeCell ref="T2:V2"/>
    <mergeCell ref="W2:Y2"/>
    <mergeCell ref="F2:H2"/>
    <mergeCell ref="I2:K2"/>
    <mergeCell ref="L2:N2"/>
    <mergeCell ref="Q2:S2"/>
    <mergeCell ref="C2:E2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" sqref="P4"/>
    </sheetView>
  </sheetViews>
  <sheetFormatPr defaultRowHeight="15" x14ac:dyDescent="0.25"/>
  <sheetData>
    <row r="1" spans="1:1" x14ac:dyDescent="0.25">
      <c r="A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ba.soltani</dc:creator>
  <cp:lastModifiedBy>Soheila Talan</cp:lastModifiedBy>
  <cp:lastPrinted>2020-04-12T10:20:13Z</cp:lastPrinted>
  <dcterms:created xsi:type="dcterms:W3CDTF">2020-01-19T06:50:30Z</dcterms:created>
  <dcterms:modified xsi:type="dcterms:W3CDTF">2020-08-03T08:52:26Z</dcterms:modified>
</cp:coreProperties>
</file>